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1304A9E0-CCA0-439A-8C2D-8792863C15A5}" xr6:coauthVersionLast="47" xr6:coauthVersionMax="47" xr10:uidLastSave="{00000000-0000-0000-0000-000000000000}"/>
  <workbookProtection workbookAlgorithmName="SHA-512" workbookHashValue="ZUfaG02OrcY/cMGlkpWnSWJRoeXMSNEkh3EMZQc/LgarTGPctaraIZ4HW9wPp0b4Kl28t5dLwgSwV15vQssr3Q==" workbookSaltValue="8+i0Ui9jr2llAudXNIadPQ==" workbookSpinCount="100000" lockStructure="1"/>
  <bookViews>
    <workbookView xWindow="-120" yWindow="-120" windowWidth="29040" windowHeight="15840"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試験所間比較・技能試験申込書!$B$1:$Y$55</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8" i="2" l="1"/>
  <c r="AU8" i="2"/>
  <c r="AX8" i="2" l="1"/>
  <c r="AS8" i="2"/>
  <c r="AC54" i="4" l="1"/>
  <c r="P8" i="2" l="1"/>
  <c r="N8" i="2"/>
  <c r="L8" i="2"/>
  <c r="J8" i="2"/>
  <c r="O8" i="2"/>
  <c r="M8" i="2"/>
  <c r="K8" i="2"/>
  <c r="I8" i="2"/>
  <c r="A8" i="2" l="1"/>
  <c r="V44" i="4" l="1"/>
  <c r="AY8" i="2" s="1"/>
  <c r="BB8" i="2" s="1"/>
  <c r="AA44" i="4"/>
  <c r="AA42" i="4"/>
  <c r="AB11" i="4" l="1"/>
  <c r="AA43" i="4"/>
  <c r="AP8" i="2" l="1"/>
  <c r="AN8" i="2"/>
  <c r="AK8" i="2"/>
  <c r="AI8" i="2"/>
  <c r="V43" i="4" l="1"/>
  <c r="AT8" i="2" s="1"/>
  <c r="AW8" i="2" s="1"/>
  <c r="V42" i="4"/>
  <c r="AO8" i="2" s="1"/>
  <c r="AR8" i="2" s="1"/>
  <c r="V41" i="4"/>
  <c r="AJ8" i="2" l="1"/>
  <c r="AM8" i="2" s="1"/>
  <c r="V45" i="4"/>
  <c r="F8" i="2" l="1"/>
  <c r="BC8" i="2" l="1"/>
  <c r="V46" i="4" l="1"/>
  <c r="BD8" i="2" s="1"/>
  <c r="BE8" i="2"/>
  <c r="BI8" i="2" l="1"/>
  <c r="BH8" i="2"/>
  <c r="BG8" i="2"/>
  <c r="BF8" i="2"/>
  <c r="R8" i="2" l="1"/>
  <c r="BL8" i="2" l="1"/>
  <c r="BK8" i="2"/>
  <c r="BJ8" i="2"/>
  <c r="AH8" i="2"/>
  <c r="AG8" i="2"/>
  <c r="AF8" i="2"/>
  <c r="AE8" i="2"/>
  <c r="AD8" i="2"/>
  <c r="AC8" i="2"/>
  <c r="AB8" i="2"/>
  <c r="AA8" i="2"/>
  <c r="Z8" i="2"/>
  <c r="Y8" i="2"/>
  <c r="X8" i="2"/>
  <c r="W8" i="2"/>
  <c r="V8" i="2"/>
  <c r="U8" i="2"/>
  <c r="T8" i="2"/>
  <c r="S8" i="2"/>
  <c r="H8" i="2"/>
  <c r="G8" i="2"/>
  <c r="A1" i="2"/>
  <c r="Q8" i="2"/>
</calcChain>
</file>

<file path=xl/sharedStrings.xml><?xml version="1.0" encoding="utf-8"?>
<sst xmlns="http://schemas.openxmlformats.org/spreadsheetml/2006/main" count="239" uniqueCount="215">
  <si>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</si>
  <si>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</si>
  <si>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</si>
  <si>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</si>
  <si>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</si>
  <si>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</si>
  <si>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</si>
  <si>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</si>
  <si>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</si>
  <si>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</si>
  <si>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</si>
  <si>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</si>
  <si>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</si>
  <si>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</si>
  <si>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</si>
  <si>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</si>
  <si>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</si>
  <si>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</si>
  <si>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</si>
  <si>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</si>
  <si>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</si>
  <si>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</si>
  <si>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</si>
  <si>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</si>
  <si>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</si>
  <si>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</si>
  <si>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</si>
  <si>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</si>
  <si>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</si>
  <si>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</si>
  <si>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</si>
  <si>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</si>
  <si>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</si>
  <si>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</si>
  <si>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</si>
  <si>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</si>
  <si>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</si>
  <si>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</si>
  <si>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</si>
  <si>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</si>
  <si>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</si>
  <si>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</si>
  <si>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</si>
  <si>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</si>
  <si>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</si>
  <si>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</si>
  <si>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</si>
  <si>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</si>
  <si>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</si>
  <si>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</si>
  <si>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</si>
  <si>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</si>
  <si>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</si>
  <si>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</si>
  <si>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</si>
  <si>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</si>
  <si>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</si>
  <si>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</si>
  <si>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</si>
  <si>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</si>
  <si>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</si>
  <si>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</si>
  <si>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</si>
  <si>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</si>
  <si>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</si>
  <si>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</si>
  <si>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</si>
  <si>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</si>
  <si>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</si>
  <si>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</si>
  <si>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</si>
  <si>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</si>
  <si>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</si>
  <si>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</si>
  <si>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</si>
  <si>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</si>
  <si>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</si>
  <si>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</si>
  <si>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</si>
  <si>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</si>
  <si>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</si>
  <si>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</si>
  <si>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</si>
  <si>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</si>
  <si>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</si>
  <si>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</si>
  <si>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</si>
  <si>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</si>
  <si>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</si>
  <si>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</si>
  <si>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</si>
  <si>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</si>
  <si>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</si>
  <si>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</si>
  <si>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</si>
  <si>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</si>
  <si>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</si>
  <si>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</si>
  <si>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</si>
  <si>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</si>
  <si>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</si>
  <si>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</si>
  <si>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</si>
  <si>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</si>
  <si>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</si>
  <si>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</si>
  <si>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</si>
  <si>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</si>
  <si>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</si>
  <si>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</si>
  <si>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</si>
  <si>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</si>
  <si>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</si>
  <si>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</si>
  <si>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</si>
  <si>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</si>
  <si>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</si>
  <si>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</si>
  <si>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</si>
  <si>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</si>
  <si>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</si>
  <si>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</si>
  <si>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</si>
  <si>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</si>
  <si>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</si>
  <si>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</si>
  <si>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</si>
  <si>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</si>
  <si>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</si>
  <si>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</si>
  <si>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</si>
  <si>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</si>
  <si>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</si>
  <si>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責任者</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</si>
  <si>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</si>
  <si>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</si>
  <si>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</si>
  <si>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</si>
  <si>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</si>
  <si>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</si>
  <si>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</si>
  <si>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</si>
  <si>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</si>
  <si>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</si>
  <si>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</si>
  <si>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Code 3</t>
  </si>
  <si>
    <t>Code 4</t>
  </si>
  <si>
    <t>実施枠</t>
    <phoneticPr fontId="5"/>
  </si>
  <si>
    <r>
      <t xml:space="preserve">送付日
</t>
    </r>
    <r>
      <rPr>
        <b/>
        <sz val="9"/>
        <color rgb="FF145C84"/>
        <rFont val="Meiryo UI"/>
        <family val="3"/>
        <charset val="128"/>
      </rPr>
      <t>［KEC発送日］</t>
    </r>
    <rPh sb="2" eb="3">
      <t>ビ</t>
    </rPh>
    <phoneticPr fontId="5"/>
  </si>
  <si>
    <r>
      <t xml:space="preserve">返却日
</t>
    </r>
    <r>
      <rPr>
        <b/>
        <sz val="9"/>
        <color rgb="FF145C84"/>
        <rFont val="Meiryo UI"/>
        <family val="3"/>
        <charset val="128"/>
      </rPr>
      <t>［参加試験所様発送日］</t>
    </r>
    <rPh sb="2" eb="3">
      <t>ビ</t>
    </rPh>
    <phoneticPr fontId="5"/>
  </si>
  <si>
    <t>https://www.kec.jp/members/#p03</t>
    <phoneticPr fontId="5"/>
  </si>
  <si>
    <t>https://www.kec.jp/testing/complaints_appeals_testing/</t>
    <phoneticPr fontId="5"/>
  </si>
  <si>
    <t>https://www.kec.jp/testing/complaints_appeals_proficiency_testing/</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</si>
  <si>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</si>
  <si>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</si>
  <si>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</si>
  <si>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</si>
  <si>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</si>
  <si>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</si>
  <si>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</si>
  <si>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</si>
  <si>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</si>
  <si>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・参加試験所様は、請求書受領後、翌月末までに請求書に指定された銀行口座にお振込みください。なお、銀行振込による手数料はお客様のご負担となります。</t>
    <phoneticPr fontId="5"/>
  </si>
  <si>
    <t>実施枠の日程（KEC発送日）にて仲介器を発送しますが、物流の増加や悪天候等により遅延する場合がありますので、予めご了承ください。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</si>
  <si>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</si>
  <si>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</si>
  <si>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上記内容にない事項や疑義が生じた場合、参加試験所様および当センターは、誠意をもって協議の上、円滑に解決を図るものとします。</t>
    <phoneticPr fontId="5"/>
  </si>
  <si>
    <t>(18) 反社会的勢力の排除</t>
    <phoneticPr fontId="5"/>
  </si>
  <si>
    <t>(19) その他</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</si>
  <si>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</si>
  <si>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</si>
  <si>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</si>
  <si>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2025年度 EMC技能試験　放射エミッション測定（1GHz-6GHz）</t>
    <phoneticPr fontId="9"/>
  </si>
  <si>
    <t>放射エミッション測定（1GHz-6GHz）</t>
    <phoneticPr fontId="5"/>
  </si>
  <si>
    <t>※申込数を選択し、SVSWRのテストボリュームを入力してください。</t>
    <rPh sb="1" eb="3">
      <t>モウシコミ</t>
    </rPh>
    <rPh sb="24" eb="26">
      <t>ニュウリョク</t>
    </rPh>
    <phoneticPr fontId="5"/>
  </si>
  <si>
    <t>直径</t>
    <rPh sb="0" eb="2">
      <t>チョッケイ</t>
    </rPh>
    <phoneticPr fontId="5"/>
  </si>
  <si>
    <t>SVSWRのテストボリューム</t>
    <phoneticPr fontId="5"/>
  </si>
  <si>
    <t xml:space="preserve"> アンテナまでの距離</t>
    <phoneticPr fontId="5"/>
  </si>
  <si>
    <t xml:space="preserve"> テストボリュームの中心から受信</t>
    <phoneticPr fontId="5"/>
  </si>
  <si>
    <t>直径①</t>
    <rPh sb="0" eb="2">
      <t>チョッケイ</t>
    </rPh>
    <phoneticPr fontId="25"/>
  </si>
  <si>
    <t>直径②</t>
    <rPh sb="0" eb="2">
      <t>チョッケイ</t>
    </rPh>
    <phoneticPr fontId="25"/>
  </si>
  <si>
    <t>直径③</t>
    <rPh sb="0" eb="2">
      <t>チョッケイ</t>
    </rPh>
    <phoneticPr fontId="25"/>
  </si>
  <si>
    <t>直径④</t>
    <rPh sb="0" eb="2">
      <t>チョッケイ</t>
    </rPh>
    <phoneticPr fontId="25"/>
  </si>
  <si>
    <t>距離①</t>
    <rPh sb="0" eb="2">
      <t>キョリ</t>
    </rPh>
    <phoneticPr fontId="25"/>
  </si>
  <si>
    <t>距離②</t>
    <rPh sb="0" eb="2">
      <t>キョリ</t>
    </rPh>
    <phoneticPr fontId="25"/>
  </si>
  <si>
    <t>距離③</t>
    <rPh sb="0" eb="2">
      <t>キョリ</t>
    </rPh>
    <phoneticPr fontId="5"/>
  </si>
  <si>
    <t>距離④</t>
    <rPh sb="0" eb="2">
      <t>キョリ</t>
    </rPh>
    <phoneticPr fontId="25"/>
  </si>
  <si>
    <t>例）2.0</t>
    <rPh sb="0" eb="1">
      <t>レイ</t>
    </rPh>
    <phoneticPr fontId="5"/>
  </si>
  <si>
    <t>例）4.0</t>
    <phoneticPr fontId="5"/>
  </si>
  <si>
    <t>1枠につき</t>
    <rPh sb="1" eb="2">
      <t>ワク</t>
    </rPh>
    <phoneticPr fontId="5"/>
  </si>
  <si>
    <t>１基目</t>
    <rPh sb="1" eb="2">
      <t>キ</t>
    </rPh>
    <phoneticPr fontId="1"/>
  </si>
  <si>
    <t>２基目</t>
    <rPh sb="1" eb="2">
      <t>キ</t>
    </rPh>
    <phoneticPr fontId="1"/>
  </si>
  <si>
    <t>３基目</t>
    <rPh sb="1" eb="2">
      <t>キ</t>
    </rPh>
    <phoneticPr fontId="1"/>
  </si>
  <si>
    <t>４基目</t>
    <rPh sb="1" eb="2">
      <t>キ</t>
    </rPh>
    <phoneticPr fontId="1"/>
  </si>
  <si>
    <t>１基目</t>
    <phoneticPr fontId="5"/>
  </si>
  <si>
    <t>請求項目_4</t>
    <phoneticPr fontId="5"/>
  </si>
  <si>
    <t>単価_4</t>
    <phoneticPr fontId="5"/>
  </si>
  <si>
    <t>数量_4</t>
    <phoneticPr fontId="5"/>
  </si>
  <si>
    <t>数量単位_4</t>
    <rPh sb="2" eb="4">
      <t>タンイ</t>
    </rPh>
    <phoneticPr fontId="4"/>
  </si>
  <si>
    <t>金額_4</t>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</si>
  <si>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</si>
  <si>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</si>
  <si>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</si>
  <si>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</si>
  <si>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</si>
  <si>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</si>
  <si>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</si>
  <si>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</si>
  <si>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</si>
  <si>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</si>
  <si>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</si>
  <si>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</si>
  <si>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</si>
  <si>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t>※1基とは1暗室もしくは1オープンエリアサイトの1試験サイトを意味します。</t>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</si>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</sst>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quot;月&quot;d&quot;日&quot;\(aaa\)"/>
    <numFmt numFmtId="177" formatCode="#"/>
    <numFmt numFmtId="178" formatCode="@\ &quot;m&quot;"/>
  </numFmts>
  <fonts count="54"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9"/>
      <color theme="1"/>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b/>
      <sz val="9"/>
      <color rgb="FF0070C0"/>
      <name val="Meiryo UI"/>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thin">
        <color rgb="FFC1C1C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87">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5" xfId="1" applyFont="1" applyFill="1" applyBorder="1" applyAlignment="1">
      <alignment horizontal="right" vertical="center" indent="1"/>
    </xf>
    <xf numFmtId="0" fontId="0" fillId="0" borderId="19" xfId="0" applyBorder="1" applyAlignment="1">
      <alignment horizontal="centerContinuous"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0" fontId="12" fillId="8" borderId="0" xfId="0" applyFont="1" applyFill="1" applyProtection="1">
      <alignment vertical="center"/>
      <protection hidden="1"/>
    </xf>
    <xf numFmtId="0" fontId="14" fillId="0" borderId="0" xfId="0" applyFont="1" applyAlignment="1" applyProtection="1">
      <alignment horizontal="left" vertical="center"/>
      <protection hidden="1"/>
    </xf>
    <xf numFmtId="0" fontId="8" fillId="0" borderId="0" xfId="0" applyFont="1" applyAlignment="1" applyProtection="1">
      <alignment horizontal="centerContinuous"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177" fontId="44" fillId="0" borderId="15" xfId="4" applyNumberFormat="1" applyFont="1" applyBorder="1" applyAlignment="1">
      <alignment horizontal="left" vertical="center"/>
    </xf>
    <xf numFmtId="38" fontId="8" fillId="0" borderId="0" xfId="1" applyFont="1" applyProtection="1">
      <alignment vertical="center"/>
      <protection hidden="1"/>
    </xf>
    <xf numFmtId="0" fontId="8" fillId="0" borderId="0" xfId="0" applyFont="1" applyAlignment="1" applyProtection="1">
      <alignment vertical="top"/>
      <protection hidden="1"/>
    </xf>
    <xf numFmtId="0" fontId="31" fillId="0" borderId="64" xfId="0" applyFont="1" applyBorder="1" applyAlignment="1">
      <alignment vertical="center" wrapText="1"/>
    </xf>
    <xf numFmtId="0" fontId="48" fillId="0" borderId="73" xfId="0" applyFont="1" applyBorder="1" applyAlignment="1" applyProtection="1">
      <alignment vertical="center" wrapText="1"/>
      <protection hidden="1"/>
    </xf>
    <xf numFmtId="0" fontId="39" fillId="0" borderId="0" xfId="8" applyFill="1" applyAlignment="1">
      <alignment horizontal="left" vertical="center" wrapText="1" indent="1"/>
    </xf>
    <xf numFmtId="0" fontId="39" fillId="0" borderId="0" xfId="8" applyFill="1" applyAlignment="1">
      <alignment vertical="center" wrapText="1"/>
    </xf>
    <xf numFmtId="178" fontId="4" fillId="0" borderId="0" xfId="0" applyNumberFormat="1" applyFont="1" applyAlignment="1">
      <alignment vertical="top"/>
    </xf>
    <xf numFmtId="0" fontId="14" fillId="8" borderId="0" xfId="0" applyFont="1" applyFill="1" applyProtection="1">
      <alignment vertical="center"/>
      <protection hidden="1"/>
    </xf>
    <xf numFmtId="38" fontId="11" fillId="0" borderId="59" xfId="1" applyFont="1" applyFill="1" applyBorder="1" applyAlignment="1">
      <alignment horizontal="right" vertical="center" indent="1"/>
    </xf>
    <xf numFmtId="0" fontId="4" fillId="0" borderId="10" xfId="0" applyFont="1" applyBorder="1" applyAlignment="1">
      <alignment vertical="center" wrapText="1" shrinkToFit="1"/>
    </xf>
    <xf numFmtId="38" fontId="11" fillId="0" borderId="10" xfId="1" applyFont="1" applyFill="1" applyBorder="1" applyAlignment="1">
      <alignment horizontal="right" vertical="center" indent="1"/>
    </xf>
    <xf numFmtId="0" fontId="4" fillId="0" borderId="78"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56" xfId="0" applyFont="1" applyBorder="1" applyAlignment="1">
      <alignment horizontal="left" vertical="center" shrinkToFit="1"/>
    </xf>
    <xf numFmtId="0" fontId="13" fillId="8" borderId="0" xfId="0" applyFont="1" applyFill="1" applyProtection="1">
      <alignment vertical="center"/>
      <protection hidden="1"/>
    </xf>
    <xf numFmtId="0" fontId="40" fillId="0" borderId="0" xfId="0" applyFont="1">
      <alignment vertical="center"/>
    </xf>
    <xf numFmtId="0" fontId="53"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4" fillId="9" borderId="53" xfId="0" applyFont="1" applyFill="1" applyBorder="1" applyAlignment="1" applyProtection="1">
      <alignment horizontal="center" vertical="center" shrinkToFit="1"/>
      <protection locked="0"/>
    </xf>
    <xf numFmtId="0" fontId="4" fillId="9" borderId="3" xfId="0" applyFont="1" applyFill="1" applyBorder="1" applyAlignment="1" applyProtection="1">
      <alignment horizontal="center" vertical="center" shrinkToFit="1"/>
      <protection locked="0"/>
    </xf>
    <xf numFmtId="0" fontId="4" fillId="9" borderId="54" xfId="0" applyFont="1" applyFill="1" applyBorder="1" applyAlignment="1" applyProtection="1">
      <alignment horizontal="center" vertical="center" shrinkToFit="1"/>
      <protection locked="0"/>
    </xf>
    <xf numFmtId="0" fontId="4" fillId="9" borderId="68" xfId="0" applyFont="1" applyFill="1" applyBorder="1" applyAlignment="1" applyProtection="1">
      <alignment horizontal="center" vertical="center"/>
      <protection locked="0"/>
    </xf>
    <xf numFmtId="0" fontId="4" fillId="9" borderId="69" xfId="0" applyFont="1" applyFill="1" applyBorder="1" applyAlignment="1" applyProtection="1">
      <alignment horizontal="center" vertical="center"/>
      <protection locked="0"/>
    </xf>
    <xf numFmtId="0" fontId="4" fillId="9" borderId="70" xfId="0" applyFont="1" applyFill="1" applyBorder="1" applyAlignment="1" applyProtection="1">
      <alignment horizontal="center" vertical="center"/>
      <protection locked="0"/>
    </xf>
    <xf numFmtId="178" fontId="4" fillId="9" borderId="68" xfId="0" applyNumberFormat="1" applyFont="1" applyFill="1" applyBorder="1" applyAlignment="1" applyProtection="1">
      <alignment horizontal="center" vertical="center" wrapText="1" shrinkToFit="1"/>
      <protection locked="0"/>
    </xf>
    <xf numFmtId="178" fontId="4" fillId="9" borderId="69" xfId="0" applyNumberFormat="1" applyFont="1" applyFill="1" applyBorder="1" applyAlignment="1" applyProtection="1">
      <alignment horizontal="center" vertical="center" wrapText="1" shrinkToFit="1"/>
      <protection locked="0"/>
    </xf>
    <xf numFmtId="178" fontId="4" fillId="9" borderId="70" xfId="0" applyNumberFormat="1" applyFont="1" applyFill="1" applyBorder="1" applyAlignment="1" applyProtection="1">
      <alignment horizontal="center" vertical="center" wrapText="1" shrinkToFit="1"/>
      <protection locked="0"/>
    </xf>
    <xf numFmtId="38" fontId="4" fillId="0" borderId="57" xfId="1" applyFont="1" applyFill="1" applyBorder="1" applyAlignment="1" applyProtection="1">
      <alignment horizontal="right" vertical="center" indent="1"/>
      <protection hidden="1"/>
    </xf>
    <xf numFmtId="38" fontId="4" fillId="0" borderId="58" xfId="1" applyFont="1" applyFill="1" applyBorder="1" applyAlignment="1" applyProtection="1">
      <alignment horizontal="right" vertical="center" indent="1"/>
      <protection hidden="1"/>
    </xf>
    <xf numFmtId="38" fontId="4" fillId="0" borderId="49" xfId="1" applyFont="1" applyFill="1" applyBorder="1" applyAlignment="1" applyProtection="1">
      <alignment horizontal="right" vertical="center" indent="1"/>
      <protection hidden="1"/>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38" fontId="4" fillId="0" borderId="65" xfId="1" applyFont="1" applyFill="1" applyBorder="1" applyAlignment="1" applyProtection="1">
      <alignment horizontal="right" vertical="center" indent="1"/>
      <protection hidden="1"/>
    </xf>
    <xf numFmtId="38" fontId="4" fillId="0" borderId="66" xfId="1" applyFont="1" applyFill="1" applyBorder="1" applyAlignment="1" applyProtection="1">
      <alignment horizontal="right" vertical="center" indent="1"/>
      <protection hidden="1"/>
    </xf>
    <xf numFmtId="38" fontId="4" fillId="0" borderId="79" xfId="1" applyFont="1" applyFill="1" applyBorder="1" applyAlignment="1" applyProtection="1">
      <alignment horizontal="right" vertical="center" indent="1"/>
      <protection hidden="1"/>
    </xf>
    <xf numFmtId="0" fontId="4" fillId="0" borderId="1"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54" xfId="0" applyFont="1" applyBorder="1" applyAlignment="1" applyProtection="1">
      <alignment horizontal="center" vertical="center" shrinkToFit="1"/>
      <protection hidden="1"/>
    </xf>
    <xf numFmtId="0" fontId="4" fillId="0" borderId="21" xfId="0"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4" fillId="0" borderId="37" xfId="0" applyFont="1" applyBorder="1" applyAlignment="1" applyProtection="1">
      <alignment horizontal="center" vertical="center" shrinkToFit="1"/>
      <protection hidden="1"/>
    </xf>
    <xf numFmtId="0" fontId="4" fillId="0" borderId="80" xfId="0" applyFont="1" applyBorder="1" applyAlignment="1" applyProtection="1">
      <alignment horizontal="center" vertical="center" shrinkToFit="1"/>
      <protection hidden="1"/>
    </xf>
    <xf numFmtId="0" fontId="4" fillId="0" borderId="81" xfId="0" applyFont="1" applyBorder="1" applyAlignment="1" applyProtection="1">
      <alignment horizontal="center" vertical="center" shrinkToFit="1"/>
      <protection hidden="1"/>
    </xf>
    <xf numFmtId="0" fontId="4" fillId="0" borderId="82" xfId="0" applyFont="1" applyBorder="1" applyAlignment="1" applyProtection="1">
      <alignment horizontal="center" vertical="center" shrinkToFit="1"/>
      <protection hidden="1"/>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0" borderId="8" xfId="0" applyFont="1" applyBorder="1" applyAlignment="1" applyProtection="1">
      <alignment horizontal="left" vertical="center" indent="1"/>
      <protection locked="0"/>
    </xf>
    <xf numFmtId="178" fontId="4" fillId="9" borderId="49" xfId="0" applyNumberFormat="1" applyFont="1" applyFill="1" applyBorder="1" applyAlignment="1" applyProtection="1">
      <alignment horizontal="center" vertical="center" wrapText="1" shrinkToFit="1"/>
      <protection locked="0"/>
    </xf>
    <xf numFmtId="178" fontId="4" fillId="9" borderId="50" xfId="0" applyNumberFormat="1" applyFont="1" applyFill="1" applyBorder="1" applyAlignment="1" applyProtection="1">
      <alignment horizontal="center" vertical="center" wrapText="1" shrinkToFit="1"/>
      <protection locked="0"/>
    </xf>
    <xf numFmtId="178" fontId="4" fillId="9" borderId="51" xfId="0" applyNumberFormat="1" applyFont="1" applyFill="1" applyBorder="1" applyAlignment="1" applyProtection="1">
      <alignment horizontal="center" vertical="center" wrapText="1" shrinkToFit="1"/>
      <protection locked="0"/>
    </xf>
    <xf numFmtId="0" fontId="15" fillId="9" borderId="13" xfId="0" applyFont="1" applyFill="1" applyBorder="1" applyAlignment="1">
      <alignment horizontal="center" vertical="center" shrinkToFit="1"/>
    </xf>
    <xf numFmtId="0" fontId="15" fillId="9" borderId="10" xfId="0" applyFont="1" applyFill="1" applyBorder="1" applyAlignment="1">
      <alignment horizontal="center" vertical="center" shrinkToFit="1"/>
    </xf>
    <xf numFmtId="0" fontId="15" fillId="9" borderId="12" xfId="0" applyFont="1" applyFill="1" applyBorder="1" applyAlignment="1">
      <alignment horizontal="center" vertical="center" shrinkToFit="1"/>
    </xf>
    <xf numFmtId="0" fontId="52" fillId="9" borderId="28" xfId="0" applyFont="1" applyFill="1" applyBorder="1" applyAlignment="1">
      <alignment horizontal="center" vertical="center" shrinkToFit="1"/>
    </xf>
    <xf numFmtId="0" fontId="52" fillId="9" borderId="24" xfId="0" applyFont="1" applyFill="1" applyBorder="1" applyAlignment="1">
      <alignment horizontal="center" vertical="center" shrinkToFit="1"/>
    </xf>
    <xf numFmtId="0" fontId="52" fillId="9" borderId="27" xfId="0" applyFont="1" applyFill="1" applyBorder="1" applyAlignment="1">
      <alignment horizontal="center" vertical="center" shrinkToFit="1"/>
    </xf>
    <xf numFmtId="178" fontId="4" fillId="9" borderId="65" xfId="0" applyNumberFormat="1" applyFont="1" applyFill="1" applyBorder="1" applyAlignment="1" applyProtection="1">
      <alignment horizontal="center" vertical="center" wrapText="1" shrinkToFit="1"/>
      <protection locked="0"/>
    </xf>
    <xf numFmtId="178" fontId="4" fillId="9" borderId="66" xfId="0" applyNumberFormat="1" applyFont="1" applyFill="1" applyBorder="1" applyAlignment="1" applyProtection="1">
      <alignment horizontal="center" vertical="center" wrapText="1" shrinkToFit="1"/>
      <protection locked="0"/>
    </xf>
    <xf numFmtId="178" fontId="4" fillId="9" borderId="67" xfId="0" applyNumberFormat="1" applyFont="1" applyFill="1" applyBorder="1" applyAlignment="1" applyProtection="1">
      <alignment horizontal="center" vertical="center" wrapText="1" shrinkToFit="1"/>
      <protection locked="0"/>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0" fontId="15" fillId="9" borderId="76"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77"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16" fillId="3" borderId="6"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16" fillId="3" borderId="6"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8" fillId="0" borderId="0" xfId="0" applyFont="1" applyAlignment="1" applyProtection="1">
      <alignment horizontal="center" vertical="center"/>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8" xfId="0" applyFont="1" applyBorder="1" applyAlignment="1" applyProtection="1">
      <alignment horizontal="left" vertical="center" indent="1"/>
      <protection locked="0"/>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15" fillId="9" borderId="53" xfId="0" applyFont="1" applyFill="1" applyBorder="1" applyAlignment="1">
      <alignment horizontal="center" vertical="center"/>
    </xf>
    <xf numFmtId="0" fontId="15" fillId="9" borderId="3" xfId="0" applyFont="1" applyFill="1" applyBorder="1" applyAlignment="1">
      <alignment horizontal="center" vertical="center"/>
    </xf>
    <xf numFmtId="0" fontId="15" fillId="9" borderId="54" xfId="0" applyFont="1" applyFill="1" applyBorder="1" applyAlignment="1">
      <alignment horizontal="center" vertical="center"/>
    </xf>
    <xf numFmtId="0" fontId="15" fillId="9" borderId="35" xfId="0" applyFont="1" applyFill="1" applyBorder="1" applyAlignment="1">
      <alignment horizontal="center" vertical="center"/>
    </xf>
    <xf numFmtId="0" fontId="15" fillId="9" borderId="0" xfId="0" applyFont="1" applyFill="1" applyAlignment="1">
      <alignment horizontal="center" vertical="center"/>
    </xf>
    <xf numFmtId="0" fontId="15" fillId="9" borderId="37" xfId="0" applyFont="1" applyFill="1" applyBorder="1" applyAlignment="1">
      <alignment horizontal="center" vertical="center"/>
    </xf>
    <xf numFmtId="0" fontId="48" fillId="9" borderId="71" xfId="0" applyFont="1" applyFill="1" applyBorder="1" applyAlignment="1" applyProtection="1">
      <alignment horizontal="left" vertical="center" wrapText="1" indent="1"/>
      <protection hidden="1"/>
    </xf>
    <xf numFmtId="0" fontId="48" fillId="9" borderId="72" xfId="0" applyFont="1" applyFill="1" applyBorder="1" applyAlignment="1" applyProtection="1">
      <alignment horizontal="left" vertical="center" wrapText="1" indent="1"/>
      <protection hidden="1"/>
    </xf>
    <xf numFmtId="0" fontId="48" fillId="9" borderId="73"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6" fontId="4" fillId="0" borderId="61" xfId="2" applyFont="1" applyFill="1" applyBorder="1" applyAlignment="1" applyProtection="1">
      <alignment horizontal="right" vertical="center" indent="1"/>
      <protection hidden="1"/>
    </xf>
    <xf numFmtId="6" fontId="4" fillId="0" borderId="63"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60"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15" fillId="3" borderId="3"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0" xfId="0" applyFont="1" applyFill="1" applyAlignment="1">
      <alignment horizontal="center" vertical="center"/>
    </xf>
    <xf numFmtId="0" fontId="15" fillId="3" borderId="22"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0" fontId="15" fillId="3"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54" xfId="0" applyFont="1" applyBorder="1" applyAlignment="1">
      <alignment horizontal="center" vertical="center" wrapText="1"/>
    </xf>
    <xf numFmtId="0" fontId="15" fillId="3" borderId="21" xfId="0" applyFont="1" applyFill="1" applyBorder="1" applyAlignment="1">
      <alignment horizontal="center" vertical="center" wrapText="1"/>
    </xf>
    <xf numFmtId="0" fontId="15" fillId="0" borderId="0" xfId="0" applyFont="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10" xfId="0" applyFont="1" applyBorder="1" applyAlignment="1" applyProtection="1">
      <alignment horizontal="left" vertical="center"/>
      <protection locked="0"/>
    </xf>
    <xf numFmtId="0" fontId="4" fillId="0" borderId="10" xfId="0" applyFont="1" applyBorder="1" applyProtection="1">
      <alignment vertical="center"/>
      <protection locked="0"/>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18" fillId="9" borderId="28" xfId="0" applyFont="1" applyFill="1" applyBorder="1" applyAlignment="1">
      <alignment horizontal="center" vertical="center"/>
    </xf>
    <xf numFmtId="0" fontId="47" fillId="0" borderId="24" xfId="0" applyFont="1" applyBorder="1" applyAlignment="1">
      <alignment horizontal="center" vertical="center"/>
    </xf>
    <xf numFmtId="0" fontId="47" fillId="0" borderId="27" xfId="0" applyFont="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15" fillId="9" borderId="13" xfId="0" applyFont="1" applyFill="1" applyBorder="1" applyAlignment="1">
      <alignment horizontal="left" vertical="center" shrinkToFit="1"/>
    </xf>
    <xf numFmtId="0" fontId="15" fillId="9" borderId="10" xfId="0" applyFont="1" applyFill="1" applyBorder="1" applyAlignment="1">
      <alignment horizontal="left" vertical="center" shrinkToFit="1"/>
    </xf>
    <xf numFmtId="0" fontId="15" fillId="9" borderId="12" xfId="0" applyFont="1" applyFill="1" applyBorder="1" applyAlignment="1">
      <alignment horizontal="left" vertical="center" shrinkToFit="1"/>
    </xf>
    <xf numFmtId="0" fontId="10" fillId="9" borderId="28" xfId="0" applyFont="1" applyFill="1" applyBorder="1" applyAlignment="1">
      <alignment horizontal="left" vertical="center" shrinkToFit="1"/>
    </xf>
    <xf numFmtId="0" fontId="10" fillId="9" borderId="24" xfId="0" applyFont="1" applyFill="1" applyBorder="1" applyAlignment="1">
      <alignment horizontal="left" vertical="center" shrinkToFit="1"/>
    </xf>
    <xf numFmtId="0" fontId="52" fillId="9" borderId="24" xfId="0" applyFont="1" applyFill="1" applyBorder="1" applyAlignment="1">
      <alignment horizontal="center" vertical="center" wrapText="1"/>
    </xf>
    <xf numFmtId="0" fontId="52" fillId="9" borderId="27" xfId="0" applyFont="1" applyFill="1" applyBorder="1" applyAlignment="1">
      <alignment horizontal="center" vertical="center" wrapText="1"/>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1">
    <dxf>
      <fill>
        <patternFill>
          <bgColor theme="0" tint="-0.34998626667073579"/>
        </patternFill>
      </fill>
    </dxf>
  </dxfs>
  <tableStyles count="0" defaultTableStyle="TableStyleMedium2" defaultPivotStyle="PivotStyleLight16"/>
  <colors>
    <mruColors>
      <color rgb="FF4472C4"/>
      <color rgb="FFFFFBEF"/>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54</xdr:row>
      <xdr:rowOff>9525</xdr:rowOff>
    </xdr:from>
    <xdr:to>
      <xdr:col>1</xdr:col>
      <xdr:colOff>5115620</xdr:colOff>
      <xdr:row>54</xdr:row>
      <xdr:rowOff>1800475</xdr:rowOff>
    </xdr:to>
    <xdr:pic>
      <xdr:nvPicPr>
        <xdr:cNvPr id="2" name="図 1">
          <a:extLst>
            <a:ext uri="{FF2B5EF4-FFF2-40B4-BE49-F238E27FC236}">
              <a16:creationId xmlns:a16="http://schemas.microsoft.com/office/drawing/2014/main" id="{51AB8A54-569F-47B0-87E4-8058B7A948B6}"/>
            </a:ext>
          </a:extLst>
        </xdr:cNvPr>
        <xdr:cNvPicPr>
          <a:picLocks noChangeAspect="1"/>
        </xdr:cNvPicPr>
      </xdr:nvPicPr>
      <xdr:blipFill>
        <a:blip xmlns:r="http://schemas.openxmlformats.org/officeDocument/2006/relationships" r:embed="rId1"/>
        <a:stretch>
          <a:fillRect/>
        </a:stretch>
      </xdr:blipFill>
      <xdr:spPr>
        <a:xfrm>
          <a:off x="333375" y="13763625"/>
          <a:ext cx="4982270" cy="1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2748-C6A7-4426-AE0E-B7290AF39377}">
  <sheetPr>
    <tabColor rgb="FFFED8CE"/>
    <pageSetUpPr fitToPage="1"/>
  </sheetPr>
  <dimension ref="A1:B100"/>
  <sheetViews>
    <sheetView showGridLines="0" showRowColHeaders="0" tabSelected="1" zoomScaleNormal="100" workbookViewId="0"/>
  </sheetViews>
  <sheetFormatPr defaultColWidth="9" defaultRowHeight="20.100000000000001" customHeight="1" x14ac:dyDescent="0.4"/>
  <cols>
    <col min="1" max="1" width="2.625" style="45" customWidth="1"/>
    <col min="2" max="2" width="150.625" style="45" customWidth="1"/>
    <col min="3" max="16384" width="9" style="45"/>
  </cols>
  <sheetData>
    <row r="1" spans="1:2" ht="39.950000000000003" customHeight="1" x14ac:dyDescent="0.4">
      <c r="A1" s="51"/>
      <c r="B1" s="54" t="s">
        <v>169</v>
      </c>
    </row>
    <row r="3" spans="1:2" ht="20.100000000000001" customHeight="1" x14ac:dyDescent="0.4">
      <c r="B3" s="45" t="s">
        <v>76</v>
      </c>
    </row>
    <row r="4" spans="1:2" ht="20.100000000000001" customHeight="1" x14ac:dyDescent="0.4">
      <c r="B4" s="45" t="s">
        <v>90</v>
      </c>
    </row>
    <row r="6" spans="1:2" ht="20.100000000000001" customHeight="1" x14ac:dyDescent="0.4">
      <c r="B6" s="46" t="s">
        <v>42</v>
      </c>
    </row>
    <row r="7" spans="1:2" ht="20.100000000000001" customHeight="1" x14ac:dyDescent="0.4">
      <c r="B7" s="46" t="s">
        <v>49</v>
      </c>
    </row>
    <row r="9" spans="1:2" ht="20.100000000000001" customHeight="1" x14ac:dyDescent="0.4">
      <c r="B9" s="48" t="s">
        <v>50</v>
      </c>
    </row>
    <row r="10" spans="1:2" s="133" customFormat="1" ht="56.25" x14ac:dyDescent="0.4">
      <c r="B10" s="49" t="s">
        <v>200</v>
      </c>
    </row>
    <row r="11" spans="1:2" s="133" customFormat="1" ht="37.5" x14ac:dyDescent="0.4">
      <c r="B11" s="49" t="s">
        <v>201</v>
      </c>
    </row>
    <row r="12" spans="1:2" ht="9.9499999999999993" customHeight="1" x14ac:dyDescent="0.4">
      <c r="B12" s="47"/>
    </row>
    <row r="13" spans="1:2" ht="20.100000000000001" customHeight="1" x14ac:dyDescent="0.4">
      <c r="B13" s="48" t="s">
        <v>51</v>
      </c>
    </row>
    <row r="14" spans="1:2" ht="20.100000000000001" customHeight="1" x14ac:dyDescent="0.4">
      <c r="B14" s="47" t="s">
        <v>52</v>
      </c>
    </row>
    <row r="15" spans="1:2" ht="20.100000000000001" customHeight="1" x14ac:dyDescent="0.4">
      <c r="B15" s="47" t="s">
        <v>53</v>
      </c>
    </row>
    <row r="16" spans="1:2" ht="20.100000000000001" customHeight="1" x14ac:dyDescent="0.4">
      <c r="B16" s="47" t="s">
        <v>54</v>
      </c>
    </row>
    <row r="17" spans="2:2" ht="20.100000000000001" customHeight="1" x14ac:dyDescent="0.4">
      <c r="B17" s="47" t="s">
        <v>170</v>
      </c>
    </row>
    <row r="18" spans="2:2" ht="20.100000000000001" customHeight="1" x14ac:dyDescent="0.4">
      <c r="B18" s="122" t="s">
        <v>150</v>
      </c>
    </row>
    <row r="19" spans="2:2" ht="9.9499999999999993" customHeight="1" x14ac:dyDescent="0.4">
      <c r="B19" s="47"/>
    </row>
    <row r="20" spans="2:2" ht="20.100000000000001" customHeight="1" x14ac:dyDescent="0.4">
      <c r="B20" s="48" t="s">
        <v>55</v>
      </c>
    </row>
    <row r="21" spans="2:2" ht="20.100000000000001" customHeight="1" x14ac:dyDescent="0.4">
      <c r="B21" s="47" t="s">
        <v>56</v>
      </c>
    </row>
    <row r="22" spans="2:2" ht="9.9499999999999993" customHeight="1" x14ac:dyDescent="0.4">
      <c r="B22" s="47"/>
    </row>
    <row r="23" spans="2:2" ht="20.100000000000001" customHeight="1" x14ac:dyDescent="0.4">
      <c r="B23" s="48" t="s">
        <v>57</v>
      </c>
    </row>
    <row r="24" spans="2:2" ht="20.100000000000001" customHeight="1" x14ac:dyDescent="0.4">
      <c r="B24" s="47" t="s">
        <v>58</v>
      </c>
    </row>
    <row r="25" spans="2:2" ht="37.5" x14ac:dyDescent="0.4">
      <c r="B25" s="47" t="s">
        <v>77</v>
      </c>
    </row>
    <row r="26" spans="2:2" ht="9.9499999999999993" customHeight="1" x14ac:dyDescent="0.4">
      <c r="B26" s="47"/>
    </row>
    <row r="27" spans="2:2" ht="20.100000000000001" customHeight="1" x14ac:dyDescent="0.4">
      <c r="B27" s="48" t="s">
        <v>59</v>
      </c>
    </row>
    <row r="28" spans="2:2" ht="20.100000000000001" customHeight="1" x14ac:dyDescent="0.4">
      <c r="B28" s="47" t="s">
        <v>158</v>
      </c>
    </row>
    <row r="29" spans="2:2" ht="20.100000000000001" customHeight="1" x14ac:dyDescent="0.4">
      <c r="B29" s="47" t="s">
        <v>159</v>
      </c>
    </row>
    <row r="30" spans="2:2" ht="9.9499999999999993" customHeight="1" x14ac:dyDescent="0.4">
      <c r="B30" s="47"/>
    </row>
    <row r="31" spans="2:2" ht="20.100000000000001" customHeight="1" x14ac:dyDescent="0.4">
      <c r="B31" s="48" t="s">
        <v>60</v>
      </c>
    </row>
    <row r="32" spans="2:2" ht="20.100000000000001" customHeight="1" x14ac:dyDescent="0.4">
      <c r="B32" s="47" t="s">
        <v>163</v>
      </c>
    </row>
    <row r="33" spans="2:2" ht="9.9499999999999993" customHeight="1" x14ac:dyDescent="0.4">
      <c r="B33" s="47"/>
    </row>
    <row r="34" spans="2:2" ht="20.100000000000001" customHeight="1" x14ac:dyDescent="0.4">
      <c r="B34" s="48" t="s">
        <v>82</v>
      </c>
    </row>
    <row r="35" spans="2:2" ht="20.100000000000001" customHeight="1" x14ac:dyDescent="0.4">
      <c r="B35" s="47" t="s">
        <v>78</v>
      </c>
    </row>
    <row r="36" spans="2:2" ht="18.75" x14ac:dyDescent="0.4">
      <c r="B36" s="47" t="s">
        <v>79</v>
      </c>
    </row>
    <row r="37" spans="2:2" ht="18.75" x14ac:dyDescent="0.4">
      <c r="B37" s="47" t="s">
        <v>85</v>
      </c>
    </row>
    <row r="38" spans="2:2" ht="20.100000000000001" customHeight="1" x14ac:dyDescent="0.4">
      <c r="B38" s="47" t="s">
        <v>80</v>
      </c>
    </row>
    <row r="39" spans="2:2" ht="20.100000000000001" customHeight="1" x14ac:dyDescent="0.4">
      <c r="B39" s="47" t="s">
        <v>81</v>
      </c>
    </row>
    <row r="40" spans="2:2" ht="9.9499999999999993" customHeight="1" x14ac:dyDescent="0.4">
      <c r="B40" s="47"/>
    </row>
    <row r="41" spans="2:2" ht="20.100000000000001" customHeight="1" x14ac:dyDescent="0.4">
      <c r="B41" s="48" t="s">
        <v>93</v>
      </c>
    </row>
    <row r="42" spans="2:2" ht="20.100000000000001" customHeight="1" x14ac:dyDescent="0.4">
      <c r="B42" s="47" t="s">
        <v>202</v>
      </c>
    </row>
    <row r="43" spans="2:2" ht="9.9499999999999993" customHeight="1" x14ac:dyDescent="0.4">
      <c r="B43" s="47"/>
    </row>
    <row r="44" spans="2:2" ht="20.100000000000001" customHeight="1" x14ac:dyDescent="0.4">
      <c r="B44" s="48" t="s">
        <v>61</v>
      </c>
    </row>
    <row r="45" spans="2:2" ht="37.5" customHeight="1" x14ac:dyDescent="0.4">
      <c r="B45" s="47" t="s">
        <v>203</v>
      </c>
    </row>
    <row r="46" spans="2:2" ht="20.100000000000001" customHeight="1" x14ac:dyDescent="0.4">
      <c r="B46" s="47" t="s">
        <v>62</v>
      </c>
    </row>
    <row r="47" spans="2:2" ht="20.100000000000001" customHeight="1" x14ac:dyDescent="0.4">
      <c r="B47" s="47" t="s">
        <v>160</v>
      </c>
    </row>
    <row r="48" spans="2:2" ht="9.9499999999999993" customHeight="1" x14ac:dyDescent="0.4">
      <c r="B48" s="47"/>
    </row>
    <row r="49" spans="2:2" ht="20.100000000000001" customHeight="1" x14ac:dyDescent="0.4">
      <c r="B49" s="48" t="s">
        <v>83</v>
      </c>
    </row>
    <row r="50" spans="2:2" ht="20.100000000000001" customHeight="1" x14ac:dyDescent="0.4">
      <c r="B50" s="47" t="s">
        <v>63</v>
      </c>
    </row>
    <row r="51" spans="2:2" ht="37.5" customHeight="1" x14ac:dyDescent="0.4">
      <c r="B51" s="47" t="s">
        <v>86</v>
      </c>
    </row>
    <row r="52" spans="2:2" ht="9.9499999999999993" customHeight="1" x14ac:dyDescent="0.4">
      <c r="B52" s="47"/>
    </row>
    <row r="53" spans="2:2" ht="20.100000000000001" customHeight="1" x14ac:dyDescent="0.4">
      <c r="B53" s="48" t="s">
        <v>84</v>
      </c>
    </row>
    <row r="54" spans="2:2" s="133" customFormat="1" ht="20.100000000000001" customHeight="1" x14ac:dyDescent="0.4">
      <c r="B54" s="49" t="s">
        <v>204</v>
      </c>
    </row>
    <row r="55" spans="2:2" ht="144.94999999999999" customHeight="1" x14ac:dyDescent="0.4">
      <c r="B55" s="134"/>
    </row>
    <row r="56" spans="2:2" s="133" customFormat="1" ht="37.5" x14ac:dyDescent="0.4">
      <c r="B56" s="49" t="s">
        <v>205</v>
      </c>
    </row>
    <row r="57" spans="2:2" s="133" customFormat="1" ht="20.100000000000001" customHeight="1" x14ac:dyDescent="0.4">
      <c r="B57" s="49" t="s">
        <v>206</v>
      </c>
    </row>
    <row r="58" spans="2:2" ht="20.100000000000001" customHeight="1" x14ac:dyDescent="0.4">
      <c r="B58" s="47" t="s">
        <v>207</v>
      </c>
    </row>
    <row r="59" spans="2:2" ht="20.100000000000001" customHeight="1" x14ac:dyDescent="0.4">
      <c r="B59" s="47" t="s">
        <v>161</v>
      </c>
    </row>
    <row r="60" spans="2:2" ht="9.9499999999999993" customHeight="1" x14ac:dyDescent="0.4">
      <c r="B60" s="47"/>
    </row>
    <row r="61" spans="2:2" ht="20.100000000000001" customHeight="1" x14ac:dyDescent="0.4">
      <c r="B61" s="48" t="s">
        <v>64</v>
      </c>
    </row>
    <row r="62" spans="2:2" ht="20.100000000000001" customHeight="1" x14ac:dyDescent="0.4">
      <c r="B62" s="47" t="s">
        <v>171</v>
      </c>
    </row>
    <row r="63" spans="2:2" ht="18.75" x14ac:dyDescent="0.4">
      <c r="B63" s="49" t="s">
        <v>162</v>
      </c>
    </row>
    <row r="64" spans="2:2" ht="9.9499999999999993" customHeight="1" x14ac:dyDescent="0.4">
      <c r="B64" s="47"/>
    </row>
    <row r="65" spans="2:2" ht="20.100000000000001" customHeight="1" x14ac:dyDescent="0.4">
      <c r="B65" s="48" t="s">
        <v>65</v>
      </c>
    </row>
    <row r="66" spans="2:2" ht="20.100000000000001" customHeight="1" x14ac:dyDescent="0.4">
      <c r="B66" s="49" t="s">
        <v>208</v>
      </c>
    </row>
    <row r="67" spans="2:2" ht="20.100000000000001" customHeight="1" x14ac:dyDescent="0.4">
      <c r="B67" s="49" t="s">
        <v>153</v>
      </c>
    </row>
    <row r="68" spans="2:2" ht="20.100000000000001" customHeight="1" x14ac:dyDescent="0.4">
      <c r="B68" s="49" t="s">
        <v>66</v>
      </c>
    </row>
    <row r="69" spans="2:2" ht="9.9499999999999993" customHeight="1" x14ac:dyDescent="0.4">
      <c r="B69" s="47"/>
    </row>
    <row r="70" spans="2:2" ht="20.100000000000001" customHeight="1" x14ac:dyDescent="0.4">
      <c r="B70" s="48" t="s">
        <v>67</v>
      </c>
    </row>
    <row r="71" spans="2:2" ht="20.100000000000001" customHeight="1" x14ac:dyDescent="0.4">
      <c r="B71" s="47" t="s">
        <v>88</v>
      </c>
    </row>
    <row r="72" spans="2:2" ht="20.100000000000001" customHeight="1" x14ac:dyDescent="0.4">
      <c r="B72" s="135" t="s">
        <v>154</v>
      </c>
    </row>
    <row r="73" spans="2:2" ht="20.100000000000001" customHeight="1" x14ac:dyDescent="0.4">
      <c r="B73" s="135" t="s">
        <v>155</v>
      </c>
    </row>
    <row r="74" spans="2:2" ht="9.9499999999999993" customHeight="1" x14ac:dyDescent="0.4">
      <c r="B74" s="47"/>
    </row>
    <row r="75" spans="2:2" ht="20.100000000000001" customHeight="1" x14ac:dyDescent="0.4">
      <c r="B75" s="48" t="s">
        <v>68</v>
      </c>
    </row>
    <row r="76" spans="2:2" ht="20.100000000000001" customHeight="1" x14ac:dyDescent="0.4">
      <c r="B76" s="47" t="s">
        <v>87</v>
      </c>
    </row>
    <row r="77" spans="2:2" ht="20.100000000000001" customHeight="1" x14ac:dyDescent="0.4">
      <c r="B77" s="135" t="s">
        <v>156</v>
      </c>
    </row>
    <row r="78" spans="2:2" ht="20.100000000000001" customHeight="1" x14ac:dyDescent="0.4">
      <c r="B78" s="135" t="s">
        <v>157</v>
      </c>
    </row>
    <row r="79" spans="2:2" ht="9.9499999999999993" customHeight="1" x14ac:dyDescent="0.4">
      <c r="B79" s="47"/>
    </row>
    <row r="80" spans="2:2" ht="20.100000000000001" customHeight="1" x14ac:dyDescent="0.4">
      <c r="B80" s="48" t="s">
        <v>69</v>
      </c>
    </row>
    <row r="81" spans="2:2" ht="18.75" x14ac:dyDescent="0.4">
      <c r="B81" s="49" t="s">
        <v>209</v>
      </c>
    </row>
    <row r="82" spans="2:2" ht="18.75" x14ac:dyDescent="0.4">
      <c r="B82" s="123" t="s">
        <v>151</v>
      </c>
    </row>
    <row r="83" spans="2:2" ht="9.9499999999999993" customHeight="1" x14ac:dyDescent="0.4">
      <c r="B83" s="47"/>
    </row>
    <row r="84" spans="2:2" ht="20.100000000000001" customHeight="1" x14ac:dyDescent="0.4">
      <c r="B84" s="48" t="s">
        <v>70</v>
      </c>
    </row>
    <row r="85" spans="2:2" ht="37.5" x14ac:dyDescent="0.4">
      <c r="B85" s="49" t="s">
        <v>210</v>
      </c>
    </row>
    <row r="86" spans="2:2" ht="20.100000000000001" customHeight="1" x14ac:dyDescent="0.4">
      <c r="B86" s="123" t="s">
        <v>152</v>
      </c>
    </row>
    <row r="87" spans="2:2" ht="9.9499999999999993" customHeight="1" x14ac:dyDescent="0.4">
      <c r="B87" s="47"/>
    </row>
    <row r="88" spans="2:2" ht="20.100000000000001" customHeight="1" x14ac:dyDescent="0.4">
      <c r="B88" s="48" t="s">
        <v>167</v>
      </c>
    </row>
    <row r="89" spans="2:2" ht="20.100000000000001" customHeight="1" x14ac:dyDescent="0.4">
      <c r="B89" s="135" t="s">
        <v>71</v>
      </c>
    </row>
    <row r="90" spans="2:2" ht="20.100000000000001" customHeight="1" x14ac:dyDescent="0.4">
      <c r="B90" s="135" t="s">
        <v>72</v>
      </c>
    </row>
    <row r="91" spans="2:2" ht="20.100000000000001" customHeight="1" x14ac:dyDescent="0.4">
      <c r="B91" s="50" t="s">
        <v>73</v>
      </c>
    </row>
    <row r="92" spans="2:2" ht="20.100000000000001" customHeight="1" x14ac:dyDescent="0.4">
      <c r="B92" s="50" t="s">
        <v>164</v>
      </c>
    </row>
    <row r="93" spans="2:2" ht="20.100000000000001" customHeight="1" x14ac:dyDescent="0.4">
      <c r="B93" s="50" t="s">
        <v>165</v>
      </c>
    </row>
    <row r="94" spans="2:2" ht="37.5" x14ac:dyDescent="0.4">
      <c r="B94" s="135" t="s">
        <v>91</v>
      </c>
    </row>
    <row r="95" spans="2:2" s="137" customFormat="1" ht="37.5" x14ac:dyDescent="0.4">
      <c r="B95" s="136" t="s">
        <v>211</v>
      </c>
    </row>
    <row r="96" spans="2:2" ht="9.9499999999999993" customHeight="1" x14ac:dyDescent="0.4">
      <c r="B96" s="47"/>
    </row>
    <row r="97" spans="2:2" ht="20.100000000000001" customHeight="1" x14ac:dyDescent="0.4">
      <c r="B97" s="48" t="s">
        <v>168</v>
      </c>
    </row>
    <row r="98" spans="2:2" ht="20.100000000000001" customHeight="1" x14ac:dyDescent="0.4">
      <c r="B98" s="47" t="s">
        <v>166</v>
      </c>
    </row>
    <row r="100" spans="2:2" ht="20.100000000000001" customHeight="1" x14ac:dyDescent="0.4">
      <c r="B100" s="46" t="s">
        <v>94</v>
      </c>
    </row>
  </sheetData>
  <sheetProtection algorithmName="SHA-512" hashValue="rm0MD8lDXI9GubkzMW3urYVpy36/IyEIieTefmeSoWM1BQ1rwk2fCwmI3c027MBdw/CAlDIng52/wDJ3RRk3rw==" saltValue="gJRzar3R6J/hjNem6xvPMw==" spinCount="100000" sheet="1" objects="1" scenarios="1" selectLockedCells="1" selectUnlockedCells="1"/>
  <phoneticPr fontId="5"/>
  <hyperlinks>
    <hyperlink ref="B86" r:id="rId1" xr:uid="{C74A7984-A76A-46FC-993D-F2CC001F03ED}"/>
    <hyperlink ref="B18" r:id="rId2" location="p03" xr:uid="{BD41812A-A69B-4735-86FC-998291D390EE}"/>
    <hyperlink ref="B82" r:id="rId3" xr:uid="{2228BCC5-C67D-456B-9B92-33BB94E1C01E}"/>
  </hyperlinks>
  <pageMargins left="0.70866141732283472" right="0" top="0.35433070866141736" bottom="0.19685039370078741" header="0.31496062992125984" footer="0.31496062992125984"/>
  <pageSetup paperSize="9" scale="41"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5"/>
  <sheetViews>
    <sheetView showGridLines="0" showRowColHeaders="0" zoomScaleNormal="100" zoomScaleSheetLayoutView="100" workbookViewId="0">
      <selection activeCell="H7" sqref="H7:L7"/>
    </sheetView>
  </sheetViews>
  <sheetFormatPr defaultColWidth="9" defaultRowHeight="20.100000000000001" customHeight="1" x14ac:dyDescent="0.4"/>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x14ac:dyDescent="0.25">
      <c r="A1" s="1"/>
      <c r="B1" s="248" t="s">
        <v>89</v>
      </c>
      <c r="C1" s="248"/>
      <c r="D1" s="248"/>
      <c r="E1" s="248"/>
      <c r="F1" s="248"/>
      <c r="G1" s="248"/>
      <c r="H1" s="248"/>
      <c r="I1" s="248"/>
      <c r="J1" s="248"/>
      <c r="K1" s="248"/>
      <c r="L1" s="248"/>
      <c r="M1" s="248"/>
      <c r="N1" s="248"/>
      <c r="O1" s="248"/>
      <c r="P1" s="248"/>
      <c r="Q1" s="248"/>
      <c r="R1" s="248"/>
      <c r="S1" s="248"/>
      <c r="T1" s="248"/>
      <c r="U1" s="248"/>
      <c r="V1" s="248"/>
      <c r="W1" s="248"/>
      <c r="X1" s="248"/>
      <c r="Y1" s="248"/>
      <c r="Z1" s="60"/>
      <c r="AE1" s="36"/>
      <c r="AF1" s="9"/>
      <c r="AG1" s="9"/>
      <c r="AH1" s="4"/>
      <c r="AI1" s="4"/>
      <c r="AJ1" s="4"/>
      <c r="AK1" s="4"/>
      <c r="AL1" s="4"/>
      <c r="AM1" s="4"/>
      <c r="AN1" s="4"/>
      <c r="AO1" s="4"/>
      <c r="AP1" s="4"/>
      <c r="AQ1" s="4"/>
      <c r="AR1" s="5"/>
      <c r="AS1" s="5"/>
    </row>
    <row r="2" spans="1:45" ht="9.9499999999999993" customHeight="1" x14ac:dyDescent="0.4">
      <c r="T2" s="8" t="s">
        <v>0</v>
      </c>
      <c r="Y2" s="20"/>
      <c r="Z2" s="20"/>
    </row>
    <row r="3" spans="1:45" ht="17.100000000000001" customHeight="1" x14ac:dyDescent="0.4">
      <c r="B3" s="44" t="s">
        <v>98</v>
      </c>
      <c r="T3" s="8"/>
      <c r="X3" s="21"/>
      <c r="Y3" s="38"/>
      <c r="Z3" s="38"/>
      <c r="AE3" s="2"/>
    </row>
    <row r="4" spans="1:45" ht="20.100000000000001" customHeight="1" x14ac:dyDescent="0.4">
      <c r="B4" s="211" t="s">
        <v>74</v>
      </c>
      <c r="C4" s="211"/>
      <c r="D4" s="211"/>
      <c r="E4" s="211"/>
      <c r="F4" s="211"/>
      <c r="G4" s="211"/>
      <c r="H4" s="211"/>
      <c r="I4" s="211"/>
      <c r="J4" s="211"/>
      <c r="K4" s="211"/>
      <c r="L4" s="211"/>
      <c r="M4" s="211"/>
      <c r="N4" s="211"/>
      <c r="O4" s="211"/>
      <c r="P4" s="211"/>
      <c r="Q4" s="211"/>
      <c r="R4" s="211"/>
      <c r="S4" s="211"/>
      <c r="T4" s="211"/>
      <c r="U4" s="211"/>
      <c r="V4" s="211"/>
      <c r="W4" s="211"/>
      <c r="X4" s="211"/>
      <c r="Y4" s="211"/>
      <c r="Z4" s="62"/>
      <c r="AA4" s="241" t="s">
        <v>130</v>
      </c>
      <c r="AB4" s="241"/>
      <c r="AC4" s="241"/>
      <c r="AD4" s="10"/>
      <c r="AE4" s="119" t="s">
        <v>141</v>
      </c>
      <c r="AF4" s="120"/>
      <c r="AG4" s="120"/>
    </row>
    <row r="5" spans="1:45" ht="5.0999999999999996" customHeight="1" thickBot="1" x14ac:dyDescent="0.45">
      <c r="B5" s="43"/>
      <c r="C5" s="43"/>
      <c r="D5" s="43"/>
      <c r="E5" s="43"/>
      <c r="F5" s="43"/>
      <c r="G5" s="43"/>
      <c r="H5" s="43"/>
      <c r="I5" s="43"/>
      <c r="J5" s="43"/>
      <c r="K5" s="43"/>
      <c r="L5" s="43"/>
      <c r="M5" s="43"/>
      <c r="N5" s="43"/>
      <c r="O5" s="43"/>
      <c r="P5" s="43"/>
      <c r="Q5" s="43"/>
      <c r="R5" s="43"/>
      <c r="S5" s="43"/>
      <c r="T5" s="43"/>
      <c r="U5" s="43"/>
      <c r="V5" s="43"/>
      <c r="W5" s="43"/>
      <c r="X5" s="43"/>
      <c r="Y5" s="43"/>
      <c r="Z5" s="63"/>
      <c r="AE5" s="187" t="s">
        <v>147</v>
      </c>
      <c r="AF5" s="187" t="s">
        <v>148</v>
      </c>
      <c r="AG5" s="187" t="s">
        <v>149</v>
      </c>
    </row>
    <row r="6" spans="1:45" ht="23.1" customHeight="1" thickBot="1" x14ac:dyDescent="0.45">
      <c r="B6" s="255" t="s">
        <v>1</v>
      </c>
      <c r="C6" s="256"/>
      <c r="D6" s="256"/>
      <c r="E6" s="256"/>
      <c r="F6" s="257"/>
      <c r="G6" s="249" t="s">
        <v>172</v>
      </c>
      <c r="H6" s="250"/>
      <c r="I6" s="250"/>
      <c r="J6" s="250"/>
      <c r="K6" s="250"/>
      <c r="L6" s="250"/>
      <c r="M6" s="250"/>
      <c r="N6" s="250"/>
      <c r="O6" s="250"/>
      <c r="P6" s="250"/>
      <c r="Q6" s="250"/>
      <c r="R6" s="250"/>
      <c r="S6" s="250"/>
      <c r="T6" s="250"/>
      <c r="U6" s="250"/>
      <c r="V6" s="250"/>
      <c r="W6" s="250"/>
      <c r="X6" s="250"/>
      <c r="Y6" s="251"/>
      <c r="Z6" s="64"/>
      <c r="AA6" s="83" t="b">
        <v>0</v>
      </c>
      <c r="AE6" s="188"/>
      <c r="AF6" s="188"/>
      <c r="AG6" s="188"/>
    </row>
    <row r="7" spans="1:45" ht="23.1" customHeight="1" thickBot="1" x14ac:dyDescent="0.45">
      <c r="B7" s="212" t="s">
        <v>46</v>
      </c>
      <c r="C7" s="213"/>
      <c r="D7" s="213"/>
      <c r="E7" s="213"/>
      <c r="F7" s="214"/>
      <c r="G7" s="39" t="s">
        <v>2</v>
      </c>
      <c r="H7" s="224"/>
      <c r="I7" s="225"/>
      <c r="J7" s="225"/>
      <c r="K7" s="225"/>
      <c r="L7" s="226"/>
      <c r="M7" s="40" t="s">
        <v>3</v>
      </c>
      <c r="N7" s="224"/>
      <c r="O7" s="225"/>
      <c r="P7" s="225"/>
      <c r="Q7" s="225"/>
      <c r="R7" s="226"/>
      <c r="S7" s="40" t="s">
        <v>4</v>
      </c>
      <c r="T7" s="264"/>
      <c r="U7" s="265"/>
      <c r="V7" s="265"/>
      <c r="W7" s="265"/>
      <c r="X7" s="265"/>
      <c r="Y7" s="266"/>
      <c r="Z7" s="65"/>
      <c r="AE7" s="41">
        <v>1</v>
      </c>
      <c r="AF7" s="42">
        <v>45810</v>
      </c>
      <c r="AG7" s="42">
        <v>45817</v>
      </c>
      <c r="AH7" s="9"/>
      <c r="AI7" s="334" t="s">
        <v>214</v>
      </c>
      <c r="AJ7" s="335"/>
      <c r="AK7" s="335"/>
      <c r="AL7" s="335"/>
      <c r="AM7" s="335"/>
      <c r="AN7" s="335"/>
      <c r="AO7" s="335"/>
      <c r="AP7" s="335"/>
      <c r="AQ7" s="121"/>
    </row>
    <row r="8" spans="1:45" ht="18" customHeight="1" x14ac:dyDescent="0.25">
      <c r="B8" s="215" t="s">
        <v>5</v>
      </c>
      <c r="C8" s="216"/>
      <c r="D8" s="216"/>
      <c r="E8" s="216"/>
      <c r="F8" s="217"/>
      <c r="G8" s="268"/>
      <c r="H8" s="269"/>
      <c r="I8" s="269"/>
      <c r="J8" s="269"/>
      <c r="K8" s="269"/>
      <c r="L8" s="269"/>
      <c r="M8" s="269"/>
      <c r="N8" s="269"/>
      <c r="O8" s="269"/>
      <c r="P8" s="269"/>
      <c r="Q8" s="269"/>
      <c r="R8" s="269"/>
      <c r="S8" s="269"/>
      <c r="T8" s="269"/>
      <c r="U8" s="270"/>
      <c r="V8" s="227" t="s">
        <v>38</v>
      </c>
      <c r="W8" s="228"/>
      <c r="X8" s="228"/>
      <c r="Y8" s="229"/>
      <c r="Z8" s="66"/>
      <c r="AE8" s="41">
        <v>2</v>
      </c>
      <c r="AF8" s="42">
        <v>45820</v>
      </c>
      <c r="AG8" s="42">
        <v>45827</v>
      </c>
      <c r="AI8" s="336"/>
      <c r="AJ8" s="337"/>
      <c r="AK8" s="337"/>
      <c r="AL8" s="337"/>
      <c r="AM8" s="337"/>
      <c r="AN8" s="337"/>
      <c r="AO8" s="337"/>
      <c r="AP8" s="337"/>
      <c r="AQ8" s="121"/>
    </row>
    <row r="9" spans="1:45" ht="18" customHeight="1" thickBot="1" x14ac:dyDescent="0.45">
      <c r="B9" s="235" t="s">
        <v>6</v>
      </c>
      <c r="C9" s="236"/>
      <c r="D9" s="236"/>
      <c r="E9" s="236"/>
      <c r="F9" s="237"/>
      <c r="G9" s="192" t="s">
        <v>32</v>
      </c>
      <c r="H9" s="193"/>
      <c r="I9" s="164"/>
      <c r="J9" s="165"/>
      <c r="K9" s="165"/>
      <c r="L9" s="165"/>
      <c r="M9" s="166"/>
      <c r="N9" s="272" t="s">
        <v>8</v>
      </c>
      <c r="O9" s="234"/>
      <c r="P9" s="164"/>
      <c r="Q9" s="165"/>
      <c r="R9" s="165"/>
      <c r="S9" s="165"/>
      <c r="T9" s="165"/>
      <c r="U9" s="169"/>
      <c r="V9" s="230" t="s">
        <v>48</v>
      </c>
      <c r="W9" s="231"/>
      <c r="X9" s="231"/>
      <c r="Y9" s="232"/>
      <c r="Z9" s="67"/>
      <c r="AE9" s="41">
        <v>3</v>
      </c>
      <c r="AF9" s="42">
        <v>45832</v>
      </c>
      <c r="AG9" s="42">
        <v>45839</v>
      </c>
      <c r="AI9" s="336"/>
      <c r="AJ9" s="337"/>
      <c r="AK9" s="337"/>
      <c r="AL9" s="337"/>
      <c r="AM9" s="337"/>
      <c r="AN9" s="337"/>
      <c r="AO9" s="337"/>
      <c r="AP9" s="337"/>
      <c r="AQ9" s="121"/>
    </row>
    <row r="10" spans="1:45" ht="18" customHeight="1" x14ac:dyDescent="0.4">
      <c r="B10" s="238"/>
      <c r="C10" s="239"/>
      <c r="D10" s="239"/>
      <c r="E10" s="239"/>
      <c r="F10" s="240"/>
      <c r="G10" s="233" t="s">
        <v>9</v>
      </c>
      <c r="H10" s="234"/>
      <c r="I10" s="271"/>
      <c r="J10" s="271"/>
      <c r="K10" s="271"/>
      <c r="L10" s="271"/>
      <c r="M10" s="271"/>
      <c r="N10" s="271"/>
      <c r="O10" s="271"/>
      <c r="P10" s="271"/>
      <c r="Q10" s="271"/>
      <c r="R10" s="271"/>
      <c r="S10" s="271"/>
      <c r="T10" s="271"/>
      <c r="U10" s="271"/>
      <c r="V10" s="242" t="s">
        <v>39</v>
      </c>
      <c r="W10" s="243"/>
      <c r="X10" s="243"/>
      <c r="Y10" s="244"/>
      <c r="Z10" s="68"/>
      <c r="AA10" s="83" t="b">
        <v>0</v>
      </c>
      <c r="AE10" s="41">
        <v>4</v>
      </c>
      <c r="AF10" s="42">
        <v>45842</v>
      </c>
      <c r="AG10" s="42">
        <v>45849</v>
      </c>
      <c r="AI10" s="336"/>
      <c r="AJ10" s="337"/>
      <c r="AK10" s="337"/>
      <c r="AL10" s="337"/>
      <c r="AM10" s="337"/>
      <c r="AN10" s="337"/>
      <c r="AO10" s="337"/>
      <c r="AP10" s="337"/>
      <c r="AQ10" s="121"/>
    </row>
    <row r="11" spans="1:45" ht="18" customHeight="1" x14ac:dyDescent="0.4">
      <c r="B11" s="235" t="s">
        <v>10</v>
      </c>
      <c r="C11" s="236"/>
      <c r="D11" s="236"/>
      <c r="E11" s="236"/>
      <c r="F11" s="237"/>
      <c r="G11" s="192" t="s">
        <v>32</v>
      </c>
      <c r="H11" s="193"/>
      <c r="I11" s="164"/>
      <c r="J11" s="165"/>
      <c r="K11" s="165"/>
      <c r="L11" s="165"/>
      <c r="M11" s="166"/>
      <c r="N11" s="267" t="s">
        <v>8</v>
      </c>
      <c r="O11" s="193"/>
      <c r="P11" s="164"/>
      <c r="Q11" s="165"/>
      <c r="R11" s="165"/>
      <c r="S11" s="165"/>
      <c r="T11" s="165"/>
      <c r="U11" s="169"/>
      <c r="V11" s="245"/>
      <c r="W11" s="246"/>
      <c r="X11" s="246"/>
      <c r="Y11" s="247"/>
      <c r="Z11" s="68"/>
      <c r="AB11" s="84" t="str">
        <f>IF(AND(AA10=FALSE,AA12=FALSE),"",IF(AA10=TRUE,"会員","非会員"))</f>
        <v/>
      </c>
      <c r="AC11" s="2" t="s">
        <v>44</v>
      </c>
      <c r="AE11" s="41">
        <v>5</v>
      </c>
      <c r="AF11" s="42">
        <v>45854</v>
      </c>
      <c r="AG11" s="42">
        <v>45862</v>
      </c>
      <c r="AI11" s="336"/>
      <c r="AJ11" s="337"/>
      <c r="AK11" s="337"/>
      <c r="AL11" s="337"/>
      <c r="AM11" s="337"/>
      <c r="AN11" s="337"/>
      <c r="AO11" s="337"/>
      <c r="AP11" s="337"/>
      <c r="AQ11" s="121"/>
    </row>
    <row r="12" spans="1:45" ht="18" customHeight="1" x14ac:dyDescent="0.4">
      <c r="B12" s="258"/>
      <c r="C12" s="259"/>
      <c r="D12" s="259"/>
      <c r="E12" s="259"/>
      <c r="F12" s="260"/>
      <c r="G12" s="192" t="s">
        <v>33</v>
      </c>
      <c r="H12" s="193"/>
      <c r="I12" s="189"/>
      <c r="J12" s="190"/>
      <c r="K12" s="190"/>
      <c r="L12" s="190"/>
      <c r="M12" s="190"/>
      <c r="N12" s="190"/>
      <c r="O12" s="190"/>
      <c r="P12" s="190"/>
      <c r="Q12" s="190"/>
      <c r="R12" s="190"/>
      <c r="S12" s="190"/>
      <c r="T12" s="190"/>
      <c r="U12" s="191"/>
      <c r="V12" s="218" t="s">
        <v>41</v>
      </c>
      <c r="W12" s="219"/>
      <c r="X12" s="219"/>
      <c r="Y12" s="220"/>
      <c r="Z12" s="69"/>
      <c r="AA12" s="83" t="b">
        <v>0</v>
      </c>
      <c r="AE12" s="41">
        <v>6</v>
      </c>
      <c r="AF12" s="42">
        <v>45867</v>
      </c>
      <c r="AG12" s="42">
        <v>45874</v>
      </c>
      <c r="AI12" s="336"/>
      <c r="AJ12" s="337"/>
      <c r="AK12" s="337"/>
      <c r="AL12" s="337"/>
      <c r="AM12" s="337"/>
      <c r="AN12" s="337"/>
      <c r="AO12" s="337"/>
      <c r="AP12" s="337"/>
      <c r="AQ12" s="121"/>
    </row>
    <row r="13" spans="1:45" ht="18" customHeight="1" thickBot="1" x14ac:dyDescent="0.45">
      <c r="B13" s="258"/>
      <c r="C13" s="259"/>
      <c r="D13" s="259"/>
      <c r="E13" s="259"/>
      <c r="F13" s="260"/>
      <c r="G13" s="233" t="s">
        <v>9</v>
      </c>
      <c r="H13" s="234"/>
      <c r="I13" s="164"/>
      <c r="J13" s="165"/>
      <c r="K13" s="165"/>
      <c r="L13" s="165"/>
      <c r="M13" s="165"/>
      <c r="N13" s="165"/>
      <c r="O13" s="165"/>
      <c r="P13" s="165"/>
      <c r="Q13" s="165"/>
      <c r="R13" s="165"/>
      <c r="S13" s="165"/>
      <c r="T13" s="165"/>
      <c r="U13" s="169"/>
      <c r="V13" s="221"/>
      <c r="W13" s="222"/>
      <c r="X13" s="222"/>
      <c r="Y13" s="223"/>
      <c r="Z13" s="69"/>
      <c r="AE13" s="41">
        <v>7</v>
      </c>
      <c r="AF13" s="42">
        <v>45877</v>
      </c>
      <c r="AG13" s="42">
        <v>45889</v>
      </c>
      <c r="AI13" s="336"/>
      <c r="AJ13" s="337"/>
      <c r="AK13" s="337"/>
      <c r="AL13" s="337"/>
      <c r="AM13" s="337"/>
      <c r="AN13" s="337"/>
      <c r="AO13" s="337"/>
      <c r="AP13" s="337"/>
      <c r="AQ13" s="121"/>
    </row>
    <row r="14" spans="1:45" ht="18" customHeight="1" x14ac:dyDescent="0.4">
      <c r="B14" s="258"/>
      <c r="C14" s="259"/>
      <c r="D14" s="259"/>
      <c r="E14" s="259"/>
      <c r="F14" s="260"/>
      <c r="G14" s="197" t="s">
        <v>95</v>
      </c>
      <c r="H14" s="198"/>
      <c r="I14" s="198"/>
      <c r="J14" s="198"/>
      <c r="K14" s="198"/>
      <c r="L14" s="198"/>
      <c r="M14" s="198"/>
      <c r="N14" s="198"/>
      <c r="O14" s="198"/>
      <c r="P14" s="198"/>
      <c r="Q14" s="198"/>
      <c r="R14" s="198"/>
      <c r="S14" s="198"/>
      <c r="T14" s="198"/>
      <c r="U14" s="198"/>
      <c r="V14" s="199"/>
      <c r="W14" s="199"/>
      <c r="X14" s="199"/>
      <c r="Y14" s="200"/>
      <c r="Z14" s="70"/>
      <c r="AE14" s="41">
        <v>8</v>
      </c>
      <c r="AF14" s="42">
        <v>45894</v>
      </c>
      <c r="AG14" s="42">
        <v>45901</v>
      </c>
      <c r="AI14" s="336"/>
      <c r="AJ14" s="337"/>
      <c r="AK14" s="337"/>
      <c r="AL14" s="337"/>
      <c r="AM14" s="337"/>
      <c r="AN14" s="337"/>
      <c r="AO14" s="337"/>
      <c r="AP14" s="337"/>
      <c r="AQ14" s="121"/>
    </row>
    <row r="15" spans="1:45" ht="18" customHeight="1" thickBot="1" x14ac:dyDescent="0.45">
      <c r="B15" s="238"/>
      <c r="C15" s="239"/>
      <c r="D15" s="239"/>
      <c r="E15" s="239"/>
      <c r="F15" s="240"/>
      <c r="G15" s="201" t="s">
        <v>92</v>
      </c>
      <c r="H15" s="202"/>
      <c r="I15" s="202"/>
      <c r="J15" s="202"/>
      <c r="K15" s="202"/>
      <c r="L15" s="202"/>
      <c r="M15" s="202"/>
      <c r="N15" s="202"/>
      <c r="O15" s="202"/>
      <c r="P15" s="202"/>
      <c r="Q15" s="202"/>
      <c r="R15" s="202"/>
      <c r="S15" s="202"/>
      <c r="T15" s="202"/>
      <c r="U15" s="202"/>
      <c r="V15" s="203"/>
      <c r="W15" s="203"/>
      <c r="X15" s="203"/>
      <c r="Y15" s="204"/>
      <c r="Z15" s="71"/>
      <c r="AE15" s="41">
        <v>9</v>
      </c>
      <c r="AF15" s="42">
        <v>45904</v>
      </c>
      <c r="AG15" s="42">
        <v>45911</v>
      </c>
      <c r="AI15" s="338"/>
      <c r="AJ15" s="339"/>
      <c r="AK15" s="339"/>
      <c r="AL15" s="339"/>
      <c r="AM15" s="339"/>
      <c r="AN15" s="339"/>
      <c r="AO15" s="339"/>
      <c r="AP15" s="339"/>
      <c r="AQ15" s="121"/>
    </row>
    <row r="16" spans="1:45" ht="18" customHeight="1" x14ac:dyDescent="0.4">
      <c r="B16" s="235" t="s">
        <v>11</v>
      </c>
      <c r="C16" s="236"/>
      <c r="D16" s="236"/>
      <c r="E16" s="236"/>
      <c r="F16" s="237"/>
      <c r="G16" s="55" t="s">
        <v>12</v>
      </c>
      <c r="H16" s="368"/>
      <c r="I16" s="368"/>
      <c r="J16" s="368"/>
      <c r="K16" s="52"/>
      <c r="L16" s="52"/>
      <c r="M16" s="52"/>
      <c r="N16" s="52"/>
      <c r="O16" s="52"/>
      <c r="P16" s="52"/>
      <c r="Q16" s="52"/>
      <c r="R16" s="52"/>
      <c r="S16" s="52"/>
      <c r="T16" s="52"/>
      <c r="U16" s="52"/>
      <c r="V16" s="52"/>
      <c r="W16" s="52"/>
      <c r="X16" s="52"/>
      <c r="Y16" s="53"/>
      <c r="Z16" s="72"/>
      <c r="AE16" s="41">
        <v>10</v>
      </c>
      <c r="AF16" s="42">
        <v>45917</v>
      </c>
      <c r="AG16" s="42">
        <v>45926</v>
      </c>
    </row>
    <row r="17" spans="2:43" ht="18" customHeight="1" thickBot="1" x14ac:dyDescent="0.45">
      <c r="B17" s="261"/>
      <c r="C17" s="262"/>
      <c r="D17" s="262"/>
      <c r="E17" s="262"/>
      <c r="F17" s="263"/>
      <c r="G17" s="194"/>
      <c r="H17" s="195"/>
      <c r="I17" s="195"/>
      <c r="J17" s="195"/>
      <c r="K17" s="195"/>
      <c r="L17" s="195"/>
      <c r="M17" s="195"/>
      <c r="N17" s="195"/>
      <c r="O17" s="195"/>
      <c r="P17" s="195"/>
      <c r="Q17" s="195"/>
      <c r="R17" s="195"/>
      <c r="S17" s="195"/>
      <c r="T17" s="195"/>
      <c r="U17" s="195"/>
      <c r="V17" s="195"/>
      <c r="W17" s="195"/>
      <c r="X17" s="195"/>
      <c r="Y17" s="196"/>
      <c r="Z17" s="73"/>
      <c r="AE17" s="41">
        <v>11</v>
      </c>
      <c r="AF17" s="42">
        <v>45931</v>
      </c>
      <c r="AG17" s="42">
        <v>45938</v>
      </c>
    </row>
    <row r="18" spans="2:43" ht="18" customHeight="1" x14ac:dyDescent="0.4">
      <c r="B18" s="255" t="s">
        <v>13</v>
      </c>
      <c r="C18" s="256"/>
      <c r="D18" s="256"/>
      <c r="E18" s="256"/>
      <c r="F18" s="257"/>
      <c r="G18" s="205" t="s">
        <v>14</v>
      </c>
      <c r="H18" s="206"/>
      <c r="I18" s="206"/>
      <c r="J18" s="206"/>
      <c r="K18" s="206"/>
      <c r="L18" s="206"/>
      <c r="M18" s="206"/>
      <c r="N18" s="206"/>
      <c r="O18" s="206"/>
      <c r="P18" s="206"/>
      <c r="Q18" s="206"/>
      <c r="R18" s="206"/>
      <c r="S18" s="206"/>
      <c r="T18" s="206"/>
      <c r="U18" s="206"/>
      <c r="V18" s="206"/>
      <c r="W18" s="206"/>
      <c r="X18" s="206"/>
      <c r="Y18" s="207"/>
      <c r="Z18" s="74"/>
      <c r="AA18" s="3"/>
      <c r="AE18" s="41">
        <v>12</v>
      </c>
      <c r="AF18" s="42">
        <v>45944</v>
      </c>
      <c r="AG18" s="42">
        <v>45951</v>
      </c>
    </row>
    <row r="19" spans="2:43" ht="18" customHeight="1" x14ac:dyDescent="0.4">
      <c r="B19" s="258"/>
      <c r="C19" s="259"/>
      <c r="D19" s="259"/>
      <c r="E19" s="259"/>
      <c r="F19" s="260"/>
      <c r="G19" s="208" t="s">
        <v>15</v>
      </c>
      <c r="H19" s="209"/>
      <c r="I19" s="209"/>
      <c r="J19" s="210"/>
      <c r="K19" s="164"/>
      <c r="L19" s="165"/>
      <c r="M19" s="165"/>
      <c r="N19" s="165"/>
      <c r="O19" s="165"/>
      <c r="P19" s="165"/>
      <c r="Q19" s="165"/>
      <c r="R19" s="165"/>
      <c r="S19" s="165"/>
      <c r="T19" s="165"/>
      <c r="U19" s="165"/>
      <c r="V19" s="165"/>
      <c r="W19" s="165"/>
      <c r="X19" s="165"/>
      <c r="Y19" s="169"/>
      <c r="Z19" s="73"/>
      <c r="AA19" s="3"/>
      <c r="AB19" s="3"/>
      <c r="AC19" s="3"/>
      <c r="AD19" s="3"/>
      <c r="AE19" s="41">
        <v>13</v>
      </c>
      <c r="AF19" s="42">
        <v>45954</v>
      </c>
      <c r="AG19" s="42">
        <v>45961</v>
      </c>
      <c r="AI19" s="6"/>
      <c r="AQ19" s="6"/>
    </row>
    <row r="20" spans="2:43" ht="18" customHeight="1" x14ac:dyDescent="0.4">
      <c r="B20" s="258"/>
      <c r="C20" s="259"/>
      <c r="D20" s="259"/>
      <c r="E20" s="259"/>
      <c r="F20" s="260"/>
      <c r="G20" s="252" t="s">
        <v>20</v>
      </c>
      <c r="H20" s="253"/>
      <c r="I20" s="253"/>
      <c r="J20" s="254"/>
      <c r="K20" s="164"/>
      <c r="L20" s="165"/>
      <c r="M20" s="165"/>
      <c r="N20" s="165"/>
      <c r="O20" s="165"/>
      <c r="P20" s="165"/>
      <c r="Q20" s="165"/>
      <c r="R20" s="165"/>
      <c r="S20" s="165"/>
      <c r="T20" s="165"/>
      <c r="U20" s="165"/>
      <c r="V20" s="165"/>
      <c r="W20" s="165"/>
      <c r="X20" s="165"/>
      <c r="Y20" s="169"/>
      <c r="Z20" s="73"/>
      <c r="AA20" s="3"/>
      <c r="AB20" s="3"/>
      <c r="AC20" s="3"/>
      <c r="AD20" s="3"/>
      <c r="AE20" s="41">
        <v>14</v>
      </c>
      <c r="AF20" s="42">
        <v>45967</v>
      </c>
      <c r="AG20" s="42">
        <v>45974</v>
      </c>
      <c r="AI20" s="6"/>
      <c r="AQ20" s="6"/>
    </row>
    <row r="21" spans="2:43" ht="18" customHeight="1" x14ac:dyDescent="0.4">
      <c r="B21" s="258"/>
      <c r="C21" s="259"/>
      <c r="D21" s="259"/>
      <c r="E21" s="259"/>
      <c r="F21" s="260"/>
      <c r="G21" s="273" t="s">
        <v>16</v>
      </c>
      <c r="H21" s="274"/>
      <c r="I21" s="274"/>
      <c r="J21" s="275"/>
      <c r="K21" s="167" t="s">
        <v>7</v>
      </c>
      <c r="L21" s="168"/>
      <c r="M21" s="164"/>
      <c r="N21" s="165"/>
      <c r="O21" s="165"/>
      <c r="P21" s="165"/>
      <c r="Q21" s="166"/>
      <c r="R21" s="167" t="s">
        <v>8</v>
      </c>
      <c r="S21" s="168"/>
      <c r="T21" s="164"/>
      <c r="U21" s="165"/>
      <c r="V21" s="165"/>
      <c r="W21" s="165"/>
      <c r="X21" s="165"/>
      <c r="Y21" s="169"/>
      <c r="Z21" s="73"/>
      <c r="AA21" s="3"/>
      <c r="AB21" s="3"/>
      <c r="AC21" s="3"/>
      <c r="AD21" s="3"/>
      <c r="AE21" s="41">
        <v>15</v>
      </c>
      <c r="AF21" s="42">
        <v>45979</v>
      </c>
      <c r="AG21" s="42">
        <v>45987</v>
      </c>
      <c r="AI21" s="6"/>
      <c r="AQ21" s="6"/>
    </row>
    <row r="22" spans="2:43" ht="18" customHeight="1" x14ac:dyDescent="0.4">
      <c r="B22" s="258"/>
      <c r="C22" s="259"/>
      <c r="D22" s="259"/>
      <c r="E22" s="259"/>
      <c r="F22" s="260"/>
      <c r="G22" s="276"/>
      <c r="H22" s="277"/>
      <c r="I22" s="277"/>
      <c r="J22" s="278"/>
      <c r="K22" s="167" t="s">
        <v>9</v>
      </c>
      <c r="L22" s="168"/>
      <c r="M22" s="164"/>
      <c r="N22" s="165"/>
      <c r="O22" s="165"/>
      <c r="P22" s="165"/>
      <c r="Q22" s="165"/>
      <c r="R22" s="165"/>
      <c r="S22" s="165"/>
      <c r="T22" s="165"/>
      <c r="U22" s="165"/>
      <c r="V22" s="165"/>
      <c r="W22" s="165"/>
      <c r="X22" s="165"/>
      <c r="Y22" s="169"/>
      <c r="Z22" s="73"/>
      <c r="AE22" s="41">
        <v>16</v>
      </c>
      <c r="AF22" s="42">
        <v>46000</v>
      </c>
      <c r="AG22" s="42">
        <v>46007</v>
      </c>
    </row>
    <row r="23" spans="2:43" ht="18" customHeight="1" x14ac:dyDescent="0.4">
      <c r="B23" s="258"/>
      <c r="C23" s="259"/>
      <c r="D23" s="259"/>
      <c r="E23" s="259"/>
      <c r="F23" s="260"/>
      <c r="G23" s="273" t="s">
        <v>17</v>
      </c>
      <c r="H23" s="274"/>
      <c r="I23" s="274"/>
      <c r="J23" s="275"/>
      <c r="K23" s="18" t="s">
        <v>18</v>
      </c>
      <c r="L23" s="367"/>
      <c r="M23" s="367"/>
      <c r="N23" s="367"/>
      <c r="O23" s="23"/>
      <c r="P23" s="23"/>
      <c r="Q23" s="23"/>
      <c r="R23" s="23"/>
      <c r="S23" s="23"/>
      <c r="T23" s="23"/>
      <c r="U23" s="23"/>
      <c r="V23" s="23"/>
      <c r="W23" s="23"/>
      <c r="X23" s="23"/>
      <c r="Y23" s="24"/>
      <c r="AE23" s="41">
        <v>17</v>
      </c>
      <c r="AF23" s="42">
        <v>46010</v>
      </c>
      <c r="AG23" s="42">
        <v>46028</v>
      </c>
    </row>
    <row r="24" spans="2:43" ht="18" customHeight="1" thickBot="1" x14ac:dyDescent="0.45">
      <c r="B24" s="261"/>
      <c r="C24" s="262"/>
      <c r="D24" s="262"/>
      <c r="E24" s="262"/>
      <c r="F24" s="263"/>
      <c r="G24" s="319"/>
      <c r="H24" s="320"/>
      <c r="I24" s="320"/>
      <c r="J24" s="321"/>
      <c r="K24" s="369"/>
      <c r="L24" s="370"/>
      <c r="M24" s="370"/>
      <c r="N24" s="370"/>
      <c r="O24" s="370"/>
      <c r="P24" s="370"/>
      <c r="Q24" s="370"/>
      <c r="R24" s="370"/>
      <c r="S24" s="370"/>
      <c r="T24" s="370"/>
      <c r="U24" s="370"/>
      <c r="V24" s="370"/>
      <c r="W24" s="370"/>
      <c r="X24" s="370"/>
      <c r="Y24" s="371"/>
      <c r="Z24" s="75"/>
      <c r="AE24" s="41">
        <v>18</v>
      </c>
      <c r="AF24" s="42">
        <v>46031</v>
      </c>
      <c r="AG24" s="42">
        <v>46041</v>
      </c>
    </row>
    <row r="25" spans="2:43" ht="18" customHeight="1" x14ac:dyDescent="0.4">
      <c r="B25" s="255" t="s">
        <v>19</v>
      </c>
      <c r="C25" s="256"/>
      <c r="D25" s="256"/>
      <c r="E25" s="256"/>
      <c r="F25" s="257"/>
      <c r="G25" s="291" t="s">
        <v>97</v>
      </c>
      <c r="H25" s="292"/>
      <c r="I25" s="292"/>
      <c r="J25" s="292"/>
      <c r="K25" s="292"/>
      <c r="L25" s="292"/>
      <c r="M25" s="292"/>
      <c r="N25" s="292"/>
      <c r="O25" s="292"/>
      <c r="P25" s="292"/>
      <c r="Q25" s="292"/>
      <c r="R25" s="292"/>
      <c r="S25" s="292"/>
      <c r="T25" s="292"/>
      <c r="U25" s="292"/>
      <c r="V25" s="292"/>
      <c r="W25" s="292"/>
      <c r="X25" s="292"/>
      <c r="Y25" s="293"/>
      <c r="Z25" s="76"/>
      <c r="AA25" s="10"/>
      <c r="AB25" s="375" t="s">
        <v>23</v>
      </c>
      <c r="AC25" s="376"/>
      <c r="AE25" s="41">
        <v>19</v>
      </c>
      <c r="AF25" s="42">
        <v>46044</v>
      </c>
      <c r="AG25" s="42">
        <v>46051</v>
      </c>
    </row>
    <row r="26" spans="2:43" ht="18" customHeight="1" x14ac:dyDescent="0.4">
      <c r="B26" s="258"/>
      <c r="C26" s="259"/>
      <c r="D26" s="259"/>
      <c r="E26" s="259"/>
      <c r="F26" s="260"/>
      <c r="G26" s="208" t="s">
        <v>15</v>
      </c>
      <c r="H26" s="209"/>
      <c r="I26" s="209"/>
      <c r="J26" s="210"/>
      <c r="K26" s="164"/>
      <c r="L26" s="165"/>
      <c r="M26" s="165"/>
      <c r="N26" s="165"/>
      <c r="O26" s="165"/>
      <c r="P26" s="165"/>
      <c r="Q26" s="165"/>
      <c r="R26" s="165"/>
      <c r="S26" s="165"/>
      <c r="T26" s="165"/>
      <c r="U26" s="165"/>
      <c r="V26" s="165"/>
      <c r="W26" s="165"/>
      <c r="X26" s="165"/>
      <c r="Y26" s="169"/>
      <c r="Z26" s="73"/>
      <c r="AA26" s="182" t="s">
        <v>189</v>
      </c>
      <c r="AB26" s="182" t="s">
        <v>39</v>
      </c>
      <c r="AC26" s="182" t="s">
        <v>40</v>
      </c>
      <c r="AE26" s="41">
        <v>20</v>
      </c>
      <c r="AF26" s="42">
        <v>46056</v>
      </c>
      <c r="AG26" s="42">
        <v>46063</v>
      </c>
    </row>
    <row r="27" spans="2:43" ht="18" customHeight="1" thickBot="1" x14ac:dyDescent="0.45">
      <c r="B27" s="258"/>
      <c r="C27" s="259"/>
      <c r="D27" s="259"/>
      <c r="E27" s="259"/>
      <c r="F27" s="260"/>
      <c r="G27" s="208" t="s">
        <v>43</v>
      </c>
      <c r="H27" s="209"/>
      <c r="I27" s="209"/>
      <c r="J27" s="210"/>
      <c r="K27" s="164"/>
      <c r="L27" s="165"/>
      <c r="M27" s="165"/>
      <c r="N27" s="165"/>
      <c r="O27" s="165"/>
      <c r="P27" s="165"/>
      <c r="Q27" s="165"/>
      <c r="R27" s="165"/>
      <c r="S27" s="165"/>
      <c r="T27" s="165"/>
      <c r="U27" s="165"/>
      <c r="V27" s="165"/>
      <c r="W27" s="165"/>
      <c r="X27" s="165"/>
      <c r="Y27" s="169"/>
      <c r="Z27" s="73"/>
      <c r="AA27" s="183"/>
      <c r="AB27" s="183"/>
      <c r="AC27" s="183"/>
      <c r="AE27" s="41">
        <v>21</v>
      </c>
      <c r="AF27" s="42">
        <v>46066</v>
      </c>
      <c r="AG27" s="42">
        <v>46073</v>
      </c>
    </row>
    <row r="28" spans="2:43" ht="18" customHeight="1" thickTop="1" x14ac:dyDescent="0.4">
      <c r="B28" s="258"/>
      <c r="C28" s="259"/>
      <c r="D28" s="259"/>
      <c r="E28" s="259"/>
      <c r="F28" s="260"/>
      <c r="G28" s="273" t="s">
        <v>16</v>
      </c>
      <c r="H28" s="274"/>
      <c r="I28" s="274"/>
      <c r="J28" s="275"/>
      <c r="K28" s="167" t="s">
        <v>7</v>
      </c>
      <c r="L28" s="168"/>
      <c r="M28" s="164"/>
      <c r="N28" s="165"/>
      <c r="O28" s="165"/>
      <c r="P28" s="165"/>
      <c r="Q28" s="166"/>
      <c r="R28" s="167" t="s">
        <v>8</v>
      </c>
      <c r="S28" s="168"/>
      <c r="T28" s="164"/>
      <c r="U28" s="165"/>
      <c r="V28" s="165"/>
      <c r="W28" s="165"/>
      <c r="X28" s="165"/>
      <c r="Y28" s="169"/>
      <c r="Z28" s="73"/>
      <c r="AA28" s="129" t="s">
        <v>190</v>
      </c>
      <c r="AB28" s="86">
        <v>125000</v>
      </c>
      <c r="AC28" s="86">
        <v>165000</v>
      </c>
      <c r="AE28" s="31"/>
      <c r="AF28" s="59"/>
      <c r="AG28" s="59"/>
    </row>
    <row r="29" spans="2:43" ht="18" customHeight="1" x14ac:dyDescent="0.4">
      <c r="B29" s="258"/>
      <c r="C29" s="259"/>
      <c r="D29" s="259"/>
      <c r="E29" s="259"/>
      <c r="F29" s="260"/>
      <c r="G29" s="276"/>
      <c r="H29" s="277"/>
      <c r="I29" s="277"/>
      <c r="J29" s="278"/>
      <c r="K29" s="167" t="s">
        <v>9</v>
      </c>
      <c r="L29" s="168"/>
      <c r="M29" s="164"/>
      <c r="N29" s="165"/>
      <c r="O29" s="165"/>
      <c r="P29" s="165"/>
      <c r="Q29" s="165"/>
      <c r="R29" s="165"/>
      <c r="S29" s="165"/>
      <c r="T29" s="165"/>
      <c r="U29" s="165"/>
      <c r="V29" s="165"/>
      <c r="W29" s="165"/>
      <c r="X29" s="165"/>
      <c r="Y29" s="169"/>
      <c r="Z29" s="73"/>
      <c r="AA29" s="130" t="s">
        <v>191</v>
      </c>
      <c r="AB29" s="81">
        <v>70000</v>
      </c>
      <c r="AC29" s="81">
        <v>90000</v>
      </c>
      <c r="AE29" s="31"/>
      <c r="AF29" s="59"/>
      <c r="AG29" s="59"/>
    </row>
    <row r="30" spans="2:43" ht="18" customHeight="1" x14ac:dyDescent="0.4">
      <c r="B30" s="258"/>
      <c r="C30" s="259"/>
      <c r="D30" s="259"/>
      <c r="E30" s="259"/>
      <c r="F30" s="260"/>
      <c r="G30" s="273" t="s">
        <v>17</v>
      </c>
      <c r="H30" s="274"/>
      <c r="I30" s="274"/>
      <c r="J30" s="275"/>
      <c r="K30" s="19" t="s">
        <v>18</v>
      </c>
      <c r="L30" s="368"/>
      <c r="M30" s="368"/>
      <c r="N30" s="368"/>
      <c r="Y30" s="22"/>
      <c r="AA30" s="130" t="s">
        <v>192</v>
      </c>
      <c r="AB30" s="81">
        <v>70000</v>
      </c>
      <c r="AC30" s="81">
        <v>90000</v>
      </c>
      <c r="AD30" s="6"/>
      <c r="AE30" s="31"/>
      <c r="AF30" s="59"/>
      <c r="AG30" s="59"/>
    </row>
    <row r="31" spans="2:43" ht="18" customHeight="1" thickBot="1" x14ac:dyDescent="0.45">
      <c r="B31" s="261"/>
      <c r="C31" s="262"/>
      <c r="D31" s="262"/>
      <c r="E31" s="262"/>
      <c r="F31" s="263"/>
      <c r="G31" s="319"/>
      <c r="H31" s="320"/>
      <c r="I31" s="320"/>
      <c r="J31" s="321"/>
      <c r="K31" s="318"/>
      <c r="L31" s="195"/>
      <c r="M31" s="195"/>
      <c r="N31" s="195"/>
      <c r="O31" s="195"/>
      <c r="P31" s="195"/>
      <c r="Q31" s="195"/>
      <c r="R31" s="195"/>
      <c r="S31" s="195"/>
      <c r="T31" s="195"/>
      <c r="U31" s="195"/>
      <c r="V31" s="195"/>
      <c r="W31" s="195"/>
      <c r="X31" s="195"/>
      <c r="Y31" s="196"/>
      <c r="Z31" s="73"/>
      <c r="AA31" s="131" t="s">
        <v>193</v>
      </c>
      <c r="AB31" s="126">
        <v>70000</v>
      </c>
      <c r="AC31" s="126">
        <v>90000</v>
      </c>
      <c r="AD31" s="85"/>
      <c r="AE31" s="31"/>
      <c r="AF31" s="59"/>
      <c r="AG31" s="59"/>
    </row>
    <row r="32" spans="2:43" ht="20.100000000000001" customHeight="1" x14ac:dyDescent="0.4">
      <c r="B32" s="255" t="s">
        <v>21</v>
      </c>
      <c r="C32" s="256"/>
      <c r="D32" s="256"/>
      <c r="E32" s="256"/>
      <c r="F32" s="257"/>
      <c r="G32" s="322"/>
      <c r="H32" s="323"/>
      <c r="I32" s="323"/>
      <c r="J32" s="323"/>
      <c r="K32" s="323"/>
      <c r="L32" s="323"/>
      <c r="M32" s="323"/>
      <c r="N32" s="323"/>
      <c r="O32" s="323"/>
      <c r="P32" s="323"/>
      <c r="Q32" s="323"/>
      <c r="R32" s="323"/>
      <c r="S32" s="323"/>
      <c r="T32" s="323"/>
      <c r="U32" s="323"/>
      <c r="V32" s="323"/>
      <c r="W32" s="323"/>
      <c r="X32" s="323"/>
      <c r="Y32" s="324"/>
      <c r="Z32" s="77"/>
      <c r="AA32" s="127"/>
      <c r="AB32" s="128"/>
      <c r="AC32" s="128"/>
      <c r="AD32" s="85"/>
      <c r="AE32" s="31"/>
      <c r="AF32" s="59"/>
      <c r="AG32" s="59"/>
    </row>
    <row r="33" spans="2:48" ht="20.100000000000001" customHeight="1" thickBot="1" x14ac:dyDescent="0.45">
      <c r="B33" s="261"/>
      <c r="C33" s="262"/>
      <c r="D33" s="262"/>
      <c r="E33" s="262"/>
      <c r="F33" s="263"/>
      <c r="G33" s="325"/>
      <c r="H33" s="326"/>
      <c r="I33" s="326"/>
      <c r="J33" s="326"/>
      <c r="K33" s="326"/>
      <c r="L33" s="326"/>
      <c r="M33" s="326"/>
      <c r="N33" s="326"/>
      <c r="O33" s="326"/>
      <c r="P33" s="326"/>
      <c r="Q33" s="326"/>
      <c r="R33" s="326"/>
      <c r="S33" s="326"/>
      <c r="T33" s="326"/>
      <c r="U33" s="326"/>
      <c r="V33" s="326"/>
      <c r="W33" s="326"/>
      <c r="X33" s="326"/>
      <c r="Y33" s="327"/>
      <c r="Z33" s="77"/>
      <c r="AA33" s="96"/>
      <c r="AB33" s="92"/>
      <c r="AC33" s="92"/>
      <c r="AD33" s="85"/>
      <c r="AE33" s="6"/>
      <c r="AF33" s="6"/>
      <c r="AG33" s="6"/>
    </row>
    <row r="34" spans="2:48" ht="5.0999999999999996" customHeight="1" x14ac:dyDescent="0.4">
      <c r="B34" s="90"/>
      <c r="C34" s="90"/>
      <c r="D34" s="90"/>
      <c r="E34" s="90"/>
      <c r="F34" s="90"/>
      <c r="G34" s="77"/>
      <c r="H34" s="77"/>
      <c r="I34" s="77"/>
      <c r="J34" s="77"/>
      <c r="K34" s="77"/>
      <c r="L34" s="77"/>
      <c r="M34" s="77"/>
      <c r="N34" s="77"/>
      <c r="O34" s="77"/>
      <c r="P34" s="77"/>
      <c r="Q34" s="77"/>
      <c r="R34" s="77"/>
      <c r="S34" s="77"/>
      <c r="T34" s="77"/>
      <c r="U34" s="77"/>
      <c r="V34" s="77"/>
      <c r="W34" s="77"/>
      <c r="X34" s="77"/>
      <c r="Y34" s="77"/>
      <c r="Z34" s="77"/>
      <c r="AA34" s="85"/>
      <c r="AB34" s="85"/>
      <c r="AC34" s="85"/>
      <c r="AD34" s="85"/>
      <c r="AE34" s="6"/>
      <c r="AF34" s="6"/>
      <c r="AG34" s="6"/>
    </row>
    <row r="35" spans="2:48" ht="15" customHeight="1" x14ac:dyDescent="0.4">
      <c r="B35" s="132" t="s">
        <v>174</v>
      </c>
      <c r="C35" s="91"/>
      <c r="D35" s="91"/>
      <c r="E35" s="91"/>
      <c r="F35" s="91"/>
      <c r="G35" s="91"/>
      <c r="H35" s="91"/>
      <c r="I35" s="91"/>
      <c r="J35" s="91"/>
      <c r="K35" s="91"/>
      <c r="L35" s="91"/>
      <c r="M35" s="91"/>
      <c r="N35" s="91"/>
      <c r="O35" s="91"/>
      <c r="P35" s="91"/>
      <c r="Q35" s="91"/>
      <c r="R35" s="91"/>
      <c r="S35" s="91"/>
      <c r="T35" s="91"/>
      <c r="U35" s="91"/>
      <c r="V35" s="91"/>
      <c r="W35" s="91"/>
      <c r="X35" s="91"/>
      <c r="Y35" s="91"/>
      <c r="Z35" s="77"/>
      <c r="AA35" s="85"/>
      <c r="AB35" s="85"/>
      <c r="AC35" s="85"/>
      <c r="AD35" s="85"/>
      <c r="AE35" s="6"/>
      <c r="AF35" s="6"/>
      <c r="AG35" s="6"/>
    </row>
    <row r="36" spans="2:48" ht="15" customHeight="1" x14ac:dyDescent="0.4">
      <c r="B36" s="125" t="s">
        <v>213</v>
      </c>
      <c r="C36" s="91"/>
      <c r="D36" s="91"/>
      <c r="E36" s="91"/>
      <c r="F36" s="91"/>
      <c r="G36" s="91"/>
      <c r="H36" s="91"/>
      <c r="I36" s="91"/>
      <c r="J36" s="91"/>
      <c r="K36" s="91"/>
      <c r="L36" s="91"/>
      <c r="M36" s="91"/>
      <c r="N36" s="91"/>
      <c r="O36" s="91"/>
      <c r="P36" s="91"/>
      <c r="Q36" s="91"/>
      <c r="R36" s="91"/>
      <c r="S36" s="91"/>
      <c r="T36" s="91"/>
      <c r="U36" s="91"/>
      <c r="V36" s="91"/>
      <c r="W36" s="91"/>
      <c r="X36" s="91"/>
      <c r="Y36" s="91"/>
      <c r="Z36" s="77"/>
      <c r="AA36" s="85"/>
      <c r="AB36" s="85"/>
      <c r="AC36" s="85"/>
      <c r="AD36" s="85"/>
      <c r="AE36" s="6"/>
      <c r="AF36" s="6"/>
      <c r="AG36" s="6"/>
    </row>
    <row r="37" spans="2:48" ht="15" customHeight="1" thickBot="1" x14ac:dyDescent="0.45">
      <c r="B37" s="125" t="s">
        <v>212</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77"/>
      <c r="AA37" s="85"/>
      <c r="AB37" s="85"/>
      <c r="AC37" s="85"/>
      <c r="AD37" s="85"/>
      <c r="AE37" s="6"/>
      <c r="AF37" s="6"/>
      <c r="AG37" s="6"/>
    </row>
    <row r="38" spans="2:48" ht="18" customHeight="1" x14ac:dyDescent="0.4">
      <c r="B38" s="358" t="s">
        <v>99</v>
      </c>
      <c r="C38" s="359"/>
      <c r="D38" s="359"/>
      <c r="E38" s="359"/>
      <c r="F38" s="359"/>
      <c r="G38" s="359"/>
      <c r="H38" s="360"/>
      <c r="I38" s="328" t="s">
        <v>100</v>
      </c>
      <c r="J38" s="329"/>
      <c r="K38" s="329"/>
      <c r="L38" s="330"/>
      <c r="M38" s="184" t="s">
        <v>176</v>
      </c>
      <c r="N38" s="185"/>
      <c r="O38" s="185"/>
      <c r="P38" s="185"/>
      <c r="Q38" s="185"/>
      <c r="R38" s="185"/>
      <c r="S38" s="185"/>
      <c r="T38" s="185"/>
      <c r="U38" s="186"/>
      <c r="V38" s="349" t="s">
        <v>22</v>
      </c>
      <c r="W38" s="349"/>
      <c r="X38" s="349"/>
      <c r="Y38" s="350"/>
      <c r="Z38" s="7"/>
      <c r="AA38" s="118"/>
      <c r="AD38" s="95"/>
      <c r="AE38" s="107"/>
      <c r="AU38" s="2"/>
      <c r="AV38" s="2"/>
    </row>
    <row r="39" spans="2:48" ht="18" customHeight="1" x14ac:dyDescent="0.4">
      <c r="B39" s="361"/>
      <c r="C39" s="362"/>
      <c r="D39" s="362"/>
      <c r="E39" s="362"/>
      <c r="F39" s="362"/>
      <c r="G39" s="362"/>
      <c r="H39" s="363"/>
      <c r="I39" s="331"/>
      <c r="J39" s="332"/>
      <c r="K39" s="332"/>
      <c r="L39" s="333"/>
      <c r="M39" s="173" t="s">
        <v>175</v>
      </c>
      <c r="N39" s="174"/>
      <c r="O39" s="175"/>
      <c r="P39" s="377" t="s">
        <v>178</v>
      </c>
      <c r="Q39" s="378"/>
      <c r="R39" s="378"/>
      <c r="S39" s="378"/>
      <c r="T39" s="378"/>
      <c r="U39" s="379"/>
      <c r="V39" s="351"/>
      <c r="W39" s="351"/>
      <c r="X39" s="351"/>
      <c r="Y39" s="352"/>
      <c r="Z39" s="7"/>
      <c r="AD39" s="95"/>
      <c r="AE39" s="107"/>
      <c r="AU39" s="2"/>
      <c r="AV39" s="2"/>
    </row>
    <row r="40" spans="2:48" ht="18" customHeight="1" thickBot="1" x14ac:dyDescent="0.45">
      <c r="B40" s="364"/>
      <c r="C40" s="365"/>
      <c r="D40" s="365"/>
      <c r="E40" s="365"/>
      <c r="F40" s="365"/>
      <c r="G40" s="365"/>
      <c r="H40" s="366"/>
      <c r="I40" s="372" t="s">
        <v>48</v>
      </c>
      <c r="J40" s="373"/>
      <c r="K40" s="373"/>
      <c r="L40" s="374"/>
      <c r="M40" s="176" t="s">
        <v>187</v>
      </c>
      <c r="N40" s="177"/>
      <c r="O40" s="178"/>
      <c r="P40" s="380" t="s">
        <v>177</v>
      </c>
      <c r="Q40" s="381"/>
      <c r="R40" s="381"/>
      <c r="S40" s="381"/>
      <c r="T40" s="382" t="s">
        <v>188</v>
      </c>
      <c r="U40" s="383"/>
      <c r="V40" s="353"/>
      <c r="W40" s="353"/>
      <c r="X40" s="353"/>
      <c r="Y40" s="354"/>
      <c r="Z40" s="7"/>
      <c r="AD40" s="95"/>
      <c r="AE40" s="107"/>
      <c r="AU40" s="2"/>
      <c r="AV40" s="2"/>
    </row>
    <row r="41" spans="2:48" ht="20.100000000000001" customHeight="1" x14ac:dyDescent="0.4">
      <c r="B41" s="155" t="s">
        <v>173</v>
      </c>
      <c r="C41" s="156"/>
      <c r="D41" s="156"/>
      <c r="E41" s="156"/>
      <c r="F41" s="156"/>
      <c r="G41" s="156"/>
      <c r="H41" s="157"/>
      <c r="I41" s="138"/>
      <c r="J41" s="139"/>
      <c r="K41" s="139"/>
      <c r="L41" s="140"/>
      <c r="M41" s="179"/>
      <c r="N41" s="180"/>
      <c r="O41" s="181"/>
      <c r="P41" s="179"/>
      <c r="Q41" s="180"/>
      <c r="R41" s="180"/>
      <c r="S41" s="180"/>
      <c r="T41" s="180"/>
      <c r="U41" s="181"/>
      <c r="V41" s="152" t="str">
        <f>IF(I41="","",IF(AND(AA10=TRUE,AA12=TRUE),"",IF(AA10=TRUE,VLOOKUP(I41,料金表,2,FALSE),IF(AA12=TRUE,VLOOKUP(I41,料金表,3,FALSE),""))))</f>
        <v/>
      </c>
      <c r="W41" s="153"/>
      <c r="X41" s="153"/>
      <c r="Y41" s="154"/>
      <c r="Z41" s="78"/>
      <c r="AA41" s="2" t="s">
        <v>194</v>
      </c>
      <c r="AD41" s="92"/>
      <c r="AE41" s="104"/>
      <c r="AF41" s="105"/>
      <c r="AG41" s="105"/>
      <c r="AH41" s="105"/>
      <c r="AI41" s="105"/>
      <c r="AJ41" s="105"/>
      <c r="AU41" s="2"/>
      <c r="AV41" s="2"/>
    </row>
    <row r="42" spans="2:48" ht="20.100000000000001" customHeight="1" x14ac:dyDescent="0.4">
      <c r="B42" s="158"/>
      <c r="C42" s="159"/>
      <c r="D42" s="159"/>
      <c r="E42" s="159"/>
      <c r="F42" s="159"/>
      <c r="G42" s="159"/>
      <c r="H42" s="160"/>
      <c r="I42" s="355"/>
      <c r="J42" s="356"/>
      <c r="K42" s="356"/>
      <c r="L42" s="357"/>
      <c r="M42" s="170"/>
      <c r="N42" s="171"/>
      <c r="O42" s="172"/>
      <c r="P42" s="170"/>
      <c r="Q42" s="171"/>
      <c r="R42" s="171"/>
      <c r="S42" s="171"/>
      <c r="T42" s="171"/>
      <c r="U42" s="172"/>
      <c r="V42" s="149" t="str">
        <f>IF(I42="","",IF(AND($AA$10=TRUE,$AA$12=TRUE),"",IF($AA$10=TRUE,VLOOKUP(I42,料金表,2,FALSE),IF($AA$12=TRUE,VLOOKUP(I42,料金表,3,FALSE),""))))</f>
        <v/>
      </c>
      <c r="W42" s="150"/>
      <c r="X42" s="150"/>
      <c r="Y42" s="151"/>
      <c r="Z42" s="78"/>
      <c r="AA42" s="2" t="str">
        <f>IF($I$41="","",IF($I$41=$AA$28,$AA$29,$AA$32))</f>
        <v/>
      </c>
      <c r="AD42" s="92"/>
      <c r="AE42" s="104"/>
      <c r="AF42" s="105"/>
      <c r="AG42" s="105"/>
      <c r="AH42" s="105"/>
      <c r="AI42" s="105"/>
      <c r="AJ42" s="105"/>
      <c r="AU42" s="2"/>
      <c r="AV42" s="2"/>
    </row>
    <row r="43" spans="2:48" ht="20.100000000000001" customHeight="1" x14ac:dyDescent="0.4">
      <c r="B43" s="158"/>
      <c r="C43" s="159"/>
      <c r="D43" s="159"/>
      <c r="E43" s="159"/>
      <c r="F43" s="159"/>
      <c r="G43" s="159"/>
      <c r="H43" s="160"/>
      <c r="I43" s="355"/>
      <c r="J43" s="356"/>
      <c r="K43" s="356"/>
      <c r="L43" s="357"/>
      <c r="M43" s="170"/>
      <c r="N43" s="171"/>
      <c r="O43" s="172"/>
      <c r="P43" s="170"/>
      <c r="Q43" s="171"/>
      <c r="R43" s="171"/>
      <c r="S43" s="171"/>
      <c r="T43" s="171"/>
      <c r="U43" s="172"/>
      <c r="V43" s="147" t="str">
        <f>IF(I43="","",IF(AND($AA$10=TRUE,$AA$12=TRUE),"",IF($AA$10=TRUE,VLOOKUP(I43,料金表,2,FALSE),IF($AA$12=TRUE,VLOOKUP(I43,料金表,3,FALSE),""))))</f>
        <v/>
      </c>
      <c r="W43" s="147"/>
      <c r="X43" s="147"/>
      <c r="Y43" s="148"/>
      <c r="Z43" s="78"/>
      <c r="AA43" s="2" t="str">
        <f>IF($I$42="","",IF($I$42=$AA$29,$AA$30,AA33))</f>
        <v/>
      </c>
      <c r="AD43" s="92"/>
      <c r="AU43" s="2"/>
      <c r="AV43" s="2"/>
    </row>
    <row r="44" spans="2:48" ht="20.100000000000001" customHeight="1" thickBot="1" x14ac:dyDescent="0.45">
      <c r="B44" s="161"/>
      <c r="C44" s="162"/>
      <c r="D44" s="162"/>
      <c r="E44" s="162"/>
      <c r="F44" s="162"/>
      <c r="G44" s="162"/>
      <c r="H44" s="163"/>
      <c r="I44" s="141"/>
      <c r="J44" s="142"/>
      <c r="K44" s="142"/>
      <c r="L44" s="143"/>
      <c r="M44" s="144"/>
      <c r="N44" s="145"/>
      <c r="O44" s="146"/>
      <c r="P44" s="144"/>
      <c r="Q44" s="145"/>
      <c r="R44" s="145"/>
      <c r="S44" s="145"/>
      <c r="T44" s="145"/>
      <c r="U44" s="146"/>
      <c r="V44" s="147" t="str">
        <f>IF(I44="","",IF(AND($AA$10=TRUE,$AA$12=TRUE),"",IF($AA$10=TRUE,VLOOKUP(I44,料金表,2,FALSE),IF($AA$12=TRUE,VLOOKUP(I44,料金表,3,FALSE),""))))</f>
        <v/>
      </c>
      <c r="W44" s="147"/>
      <c r="X44" s="147"/>
      <c r="Y44" s="148"/>
      <c r="Z44" s="78"/>
      <c r="AA44" s="2" t="str">
        <f>IF($I$43="","",IF($I$43=$AA$30,$AA$31,AA34))</f>
        <v/>
      </c>
      <c r="AU44" s="2"/>
      <c r="AV44" s="2"/>
    </row>
    <row r="45" spans="2:48" ht="18" customHeight="1" thickTop="1" x14ac:dyDescent="0.4">
      <c r="B45" s="344" t="s">
        <v>137</v>
      </c>
      <c r="C45" s="340"/>
      <c r="D45" s="340"/>
      <c r="E45" s="340"/>
      <c r="F45" s="340"/>
      <c r="G45" s="340"/>
      <c r="H45" s="340"/>
      <c r="I45" s="340"/>
      <c r="J45" s="340"/>
      <c r="K45" s="340"/>
      <c r="L45" s="340"/>
      <c r="M45" s="340"/>
      <c r="N45" s="340"/>
      <c r="O45" s="340"/>
      <c r="P45" s="340"/>
      <c r="Q45" s="340"/>
      <c r="R45" s="340"/>
      <c r="S45" s="340"/>
      <c r="T45" s="340"/>
      <c r="U45" s="345"/>
      <c r="V45" s="340">
        <f>IF(ISBLANK(V41),"",SUM(V41:V44))</f>
        <v>0</v>
      </c>
      <c r="W45" s="340"/>
      <c r="X45" s="340"/>
      <c r="Y45" s="341"/>
      <c r="Z45" s="79"/>
      <c r="AA45" s="116"/>
      <c r="AH45" s="9"/>
      <c r="AS45" s="6"/>
      <c r="AT45" s="6"/>
    </row>
    <row r="46" spans="2:48" ht="18" customHeight="1" thickBot="1" x14ac:dyDescent="0.45">
      <c r="B46" s="346" t="s">
        <v>142</v>
      </c>
      <c r="C46" s="347"/>
      <c r="D46" s="347"/>
      <c r="E46" s="347"/>
      <c r="F46" s="347"/>
      <c r="G46" s="347"/>
      <c r="H46" s="347"/>
      <c r="I46" s="347"/>
      <c r="J46" s="347"/>
      <c r="K46" s="347"/>
      <c r="L46" s="347"/>
      <c r="M46" s="347"/>
      <c r="N46" s="347"/>
      <c r="O46" s="347"/>
      <c r="P46" s="347"/>
      <c r="Q46" s="347"/>
      <c r="R46" s="347"/>
      <c r="S46" s="347"/>
      <c r="T46" s="347"/>
      <c r="U46" s="348"/>
      <c r="V46" s="342">
        <f>IF(V45="","",V45*1.1)</f>
        <v>0</v>
      </c>
      <c r="W46" s="342"/>
      <c r="X46" s="342"/>
      <c r="Y46" s="343"/>
      <c r="Z46" s="79"/>
    </row>
    <row r="47" spans="2:48" s="11" customFormat="1" ht="5.0999999999999996" customHeight="1" x14ac:dyDescent="0.4">
      <c r="C47" s="12"/>
      <c r="D47" s="12"/>
      <c r="E47" s="12"/>
      <c r="F47" s="12"/>
      <c r="G47" s="12"/>
      <c r="H47" s="13"/>
      <c r="I47" s="13"/>
      <c r="J47" s="13"/>
      <c r="K47" s="13"/>
      <c r="L47" s="13"/>
      <c r="M47" s="13"/>
      <c r="N47" s="13"/>
      <c r="O47" s="13"/>
      <c r="P47" s="13"/>
      <c r="Q47" s="13"/>
      <c r="R47" s="12"/>
      <c r="S47" s="12"/>
      <c r="T47" s="12"/>
      <c r="U47" s="12"/>
      <c r="V47" s="12"/>
      <c r="W47" s="12"/>
      <c r="X47" s="12"/>
      <c r="Y47" s="12"/>
      <c r="Z47" s="12"/>
      <c r="AA47" s="96"/>
      <c r="AB47" s="93"/>
      <c r="AC47" s="93"/>
      <c r="AH47" s="6"/>
      <c r="AI47" s="14"/>
      <c r="AJ47" s="14"/>
      <c r="AK47" s="14"/>
      <c r="AL47" s="14"/>
      <c r="AM47" s="14"/>
      <c r="AN47" s="14"/>
      <c r="AO47" s="14"/>
      <c r="AP47" s="14"/>
      <c r="AQ47" s="14"/>
      <c r="AR47" s="14"/>
      <c r="AS47" s="14"/>
      <c r="AT47" s="14"/>
    </row>
    <row r="48" spans="2:48" ht="12.95" customHeight="1" x14ac:dyDescent="0.4">
      <c r="B48" s="300" t="s">
        <v>37</v>
      </c>
      <c r="C48" s="301"/>
      <c r="D48" s="301"/>
      <c r="E48" s="301"/>
      <c r="F48" s="301"/>
      <c r="G48" s="301"/>
      <c r="H48" s="301"/>
      <c r="I48" s="301"/>
      <c r="J48" s="301"/>
      <c r="K48" s="301"/>
      <c r="L48" s="301"/>
      <c r="M48" s="301"/>
      <c r="N48" s="301"/>
      <c r="O48" s="301"/>
      <c r="P48" s="301"/>
      <c r="Q48" s="301"/>
      <c r="R48" s="301"/>
      <c r="S48" s="301"/>
      <c r="T48" s="301"/>
      <c r="U48" s="301"/>
      <c r="V48" s="301"/>
      <c r="W48" s="301"/>
      <c r="X48" s="301"/>
      <c r="Y48" s="302"/>
      <c r="Z48" s="80"/>
      <c r="AA48" s="87"/>
      <c r="AB48" s="87"/>
      <c r="AC48" s="87"/>
      <c r="AH48" s="6"/>
    </row>
    <row r="49" spans="2:46" ht="12.95" customHeight="1" x14ac:dyDescent="0.25">
      <c r="B49" s="294" t="s">
        <v>47</v>
      </c>
      <c r="C49" s="295"/>
      <c r="D49" s="295"/>
      <c r="E49" s="295"/>
      <c r="F49" s="295"/>
      <c r="G49" s="295"/>
      <c r="H49" s="295"/>
      <c r="I49" s="295"/>
      <c r="J49" s="295"/>
      <c r="K49" s="295"/>
      <c r="L49" s="295"/>
      <c r="M49" s="295"/>
      <c r="N49" s="295"/>
      <c r="O49" s="295"/>
      <c r="P49" s="295"/>
      <c r="Q49" s="295"/>
      <c r="R49" s="295"/>
      <c r="S49" s="295"/>
      <c r="T49" s="295"/>
      <c r="U49" s="295"/>
      <c r="V49" s="295"/>
      <c r="W49" s="295"/>
      <c r="X49" s="295"/>
      <c r="Y49" s="296"/>
      <c r="Z49" s="61"/>
      <c r="AA49" s="87"/>
      <c r="AB49" s="87"/>
      <c r="AC49" s="87"/>
      <c r="AD49" s="87"/>
      <c r="AF49" s="106"/>
    </row>
    <row r="50" spans="2:46" ht="12.95" customHeight="1" x14ac:dyDescent="0.4">
      <c r="B50" s="297" t="s">
        <v>75</v>
      </c>
      <c r="C50" s="298"/>
      <c r="D50" s="298"/>
      <c r="E50" s="298"/>
      <c r="F50" s="298"/>
      <c r="G50" s="298"/>
      <c r="H50" s="298"/>
      <c r="I50" s="298"/>
      <c r="J50" s="298"/>
      <c r="K50" s="298"/>
      <c r="L50" s="298"/>
      <c r="M50" s="298"/>
      <c r="N50" s="298"/>
      <c r="O50" s="298"/>
      <c r="P50" s="298"/>
      <c r="Q50" s="298"/>
      <c r="R50" s="298"/>
      <c r="S50" s="298"/>
      <c r="T50" s="298"/>
      <c r="U50" s="298"/>
      <c r="V50" s="298"/>
      <c r="W50" s="298"/>
      <c r="X50" s="298"/>
      <c r="Y50" s="299"/>
      <c r="Z50" s="61"/>
      <c r="AA50" s="87"/>
      <c r="AB50" s="87"/>
      <c r="AC50" s="87"/>
      <c r="AD50" s="87"/>
      <c r="AF50" s="37"/>
    </row>
    <row r="51" spans="2:46" ht="5.0999999999999996" customHeight="1" x14ac:dyDescent="0.4">
      <c r="B51" s="15"/>
      <c r="C51" s="15"/>
      <c r="D51" s="15"/>
      <c r="I51" s="15"/>
      <c r="J51" s="15"/>
      <c r="N51" s="15"/>
      <c r="O51" s="15"/>
      <c r="R51" s="15"/>
      <c r="S51" s="15"/>
      <c r="AA51" s="85"/>
      <c r="AB51" s="85"/>
      <c r="AC51" s="85"/>
      <c r="AD51" s="85"/>
    </row>
    <row r="52" spans="2:46" ht="15" customHeight="1" x14ac:dyDescent="0.4">
      <c r="B52" s="288" t="s">
        <v>35</v>
      </c>
      <c r="C52" s="279"/>
      <c r="D52" s="280"/>
      <c r="E52" s="281"/>
      <c r="F52" s="288" t="s">
        <v>34</v>
      </c>
      <c r="G52" s="309"/>
      <c r="H52" s="310"/>
      <c r="I52" s="311"/>
      <c r="L52" s="306" t="s">
        <v>36</v>
      </c>
      <c r="M52" s="307"/>
      <c r="N52" s="307"/>
      <c r="O52" s="307"/>
      <c r="P52" s="307"/>
      <c r="Q52" s="308"/>
      <c r="R52" s="288" t="s">
        <v>35</v>
      </c>
      <c r="S52" s="279"/>
      <c r="T52" s="280"/>
      <c r="U52" s="281"/>
      <c r="V52" s="303" t="s">
        <v>45</v>
      </c>
      <c r="W52" s="279"/>
      <c r="X52" s="280"/>
      <c r="Y52" s="281"/>
      <c r="Z52" s="12"/>
      <c r="AA52" s="89"/>
      <c r="AC52" s="85"/>
      <c r="AD52" s="85"/>
    </row>
    <row r="53" spans="2:46" ht="20.100000000000001" customHeight="1" x14ac:dyDescent="0.4">
      <c r="B53" s="289"/>
      <c r="C53" s="282"/>
      <c r="D53" s="283"/>
      <c r="E53" s="284"/>
      <c r="F53" s="289"/>
      <c r="G53" s="312"/>
      <c r="H53" s="313"/>
      <c r="I53" s="314"/>
      <c r="L53" s="25"/>
      <c r="M53" s="26"/>
      <c r="N53" s="26"/>
      <c r="O53" s="26"/>
      <c r="P53" s="26"/>
      <c r="Q53" s="27"/>
      <c r="R53" s="289"/>
      <c r="S53" s="282"/>
      <c r="T53" s="283"/>
      <c r="U53" s="284"/>
      <c r="V53" s="304"/>
      <c r="W53" s="282"/>
      <c r="X53" s="283"/>
      <c r="Y53" s="284"/>
      <c r="Z53" s="12"/>
      <c r="AC53" s="88" t="s">
        <v>132</v>
      </c>
      <c r="AD53" s="10"/>
      <c r="AE53" s="124"/>
      <c r="AF53" s="37"/>
    </row>
    <row r="54" spans="2:46" ht="20.100000000000001" customHeight="1" x14ac:dyDescent="0.4">
      <c r="B54" s="290"/>
      <c r="C54" s="285"/>
      <c r="D54" s="286"/>
      <c r="E54" s="287"/>
      <c r="F54" s="290"/>
      <c r="G54" s="315"/>
      <c r="H54" s="316"/>
      <c r="I54" s="317"/>
      <c r="L54" s="28"/>
      <c r="M54" s="29"/>
      <c r="N54" s="29"/>
      <c r="O54" s="29"/>
      <c r="P54" s="29"/>
      <c r="Q54" s="30"/>
      <c r="R54" s="290"/>
      <c r="S54" s="285"/>
      <c r="T54" s="286"/>
      <c r="U54" s="287"/>
      <c r="V54" s="305"/>
      <c r="W54" s="285"/>
      <c r="X54" s="286"/>
      <c r="Y54" s="287"/>
      <c r="Z54" s="12"/>
      <c r="AC54" s="88">
        <f>COUNTA(M41:O44)</f>
        <v>0</v>
      </c>
      <c r="AD54" s="94"/>
    </row>
    <row r="55" spans="2:46" s="32" customFormat="1" ht="12.95" customHeight="1" x14ac:dyDescent="0.2">
      <c r="B55" s="32" t="s">
        <v>144</v>
      </c>
      <c r="K55" s="33"/>
      <c r="Y55" s="34" t="s">
        <v>42</v>
      </c>
      <c r="Z55" s="34"/>
      <c r="AA55" s="2"/>
      <c r="AB55" s="35"/>
      <c r="AC55" s="35"/>
      <c r="AD55" s="35"/>
      <c r="AS55" s="35"/>
      <c r="AT55" s="35"/>
    </row>
    <row r="59" spans="2:46" ht="20.100000000000001" customHeight="1" x14ac:dyDescent="0.4">
      <c r="AE59" s="6"/>
      <c r="AF59" s="6"/>
      <c r="AG59" s="6"/>
    </row>
    <row r="60" spans="2:46" ht="20.100000000000001" customHeight="1" x14ac:dyDescent="0.4">
      <c r="AE60" s="6"/>
      <c r="AF60" s="6"/>
      <c r="AG60" s="6"/>
    </row>
    <row r="61" spans="2:46" ht="20.100000000000001" customHeight="1" x14ac:dyDescent="0.4">
      <c r="AE61" s="6"/>
      <c r="AF61" s="6"/>
      <c r="AG61" s="6"/>
    </row>
    <row r="62" spans="2:46" ht="20.100000000000001" customHeight="1" x14ac:dyDescent="0.4">
      <c r="AE62" s="6"/>
      <c r="AF62" s="6"/>
      <c r="AG62" s="6"/>
    </row>
    <row r="63" spans="2:46" ht="20.100000000000001" customHeight="1" x14ac:dyDescent="0.4">
      <c r="AE63" s="6"/>
      <c r="AF63" s="6"/>
      <c r="AG63" s="6"/>
    </row>
    <row r="64" spans="2:46" ht="20.100000000000001" customHeight="1" x14ac:dyDescent="0.4">
      <c r="AE64" s="6"/>
      <c r="AF64" s="6"/>
      <c r="AG64" s="6"/>
    </row>
    <row r="65" spans="31:33" ht="20.100000000000001" customHeight="1" x14ac:dyDescent="0.4">
      <c r="AE65" s="6"/>
      <c r="AF65" s="6"/>
      <c r="AG65" s="6"/>
    </row>
    <row r="66" spans="31:33" ht="20.100000000000001" customHeight="1" x14ac:dyDescent="0.4">
      <c r="AE66" s="6"/>
      <c r="AF66" s="6"/>
      <c r="AG66" s="6"/>
    </row>
    <row r="67" spans="31:33" ht="20.100000000000001" customHeight="1" x14ac:dyDescent="0.4">
      <c r="AE67" s="6"/>
      <c r="AF67" s="6"/>
      <c r="AG67" s="6"/>
    </row>
    <row r="68" spans="31:33" ht="20.100000000000001" customHeight="1" x14ac:dyDescent="0.4">
      <c r="AE68" s="6"/>
      <c r="AF68" s="6"/>
      <c r="AG68" s="6"/>
    </row>
    <row r="69" spans="31:33" ht="20.100000000000001" customHeight="1" x14ac:dyDescent="0.4">
      <c r="AE69" s="6"/>
      <c r="AF69" s="6"/>
      <c r="AG69" s="6"/>
    </row>
    <row r="70" spans="31:33" ht="20.100000000000001" customHeight="1" x14ac:dyDescent="0.4">
      <c r="AE70" s="6"/>
      <c r="AF70" s="6"/>
      <c r="AG70" s="6"/>
    </row>
    <row r="71" spans="31:33" ht="20.100000000000001" customHeight="1" x14ac:dyDescent="0.4">
      <c r="AE71" s="6"/>
      <c r="AF71" s="6"/>
      <c r="AG71" s="6"/>
    </row>
    <row r="72" spans="31:33" ht="20.100000000000001" customHeight="1" x14ac:dyDescent="0.4">
      <c r="AE72" s="6"/>
      <c r="AF72" s="6"/>
      <c r="AG72" s="6"/>
    </row>
    <row r="73" spans="31:33" ht="20.100000000000001" customHeight="1" x14ac:dyDescent="0.4">
      <c r="AE73" s="6"/>
      <c r="AF73" s="6"/>
      <c r="AG73" s="6"/>
    </row>
    <row r="74" spans="31:33" ht="20.100000000000001" customHeight="1" x14ac:dyDescent="0.4">
      <c r="AE74" s="6"/>
      <c r="AF74" s="6"/>
      <c r="AG74" s="6"/>
    </row>
    <row r="75" spans="31:33" ht="20.100000000000001" customHeight="1" x14ac:dyDescent="0.4">
      <c r="AE75" s="6"/>
      <c r="AF75" s="6"/>
      <c r="AG75" s="6"/>
    </row>
  </sheetData>
  <sheetProtection algorithmName="SHA-512" hashValue="Q9AzSqXqRTyv750itb5eInamfA3waskHPeoiWLRBteu0695bIgV4mwlbOoGjgKXN5CH3MOeV9D0Iwlo6K6mgzg==" saltValue="buoBNjt2mLT27xslAlO0vA==" spinCount="100000" sheet="1" objects="1" selectLockedCells="1"/>
  <mergeCells count="121">
    <mergeCell ref="AI7:AP15"/>
    <mergeCell ref="V45:Y45"/>
    <mergeCell ref="V46:Y46"/>
    <mergeCell ref="B45:U45"/>
    <mergeCell ref="B46:U46"/>
    <mergeCell ref="V38:Y40"/>
    <mergeCell ref="I42:L42"/>
    <mergeCell ref="I43:L43"/>
    <mergeCell ref="B38:H40"/>
    <mergeCell ref="L23:N23"/>
    <mergeCell ref="G23:J24"/>
    <mergeCell ref="H16:J16"/>
    <mergeCell ref="K24:Y24"/>
    <mergeCell ref="L30:N30"/>
    <mergeCell ref="I40:L40"/>
    <mergeCell ref="AB25:AC25"/>
    <mergeCell ref="G28:J29"/>
    <mergeCell ref="K28:L28"/>
    <mergeCell ref="M42:O42"/>
    <mergeCell ref="M43:O43"/>
    <mergeCell ref="P39:U39"/>
    <mergeCell ref="P40:S40"/>
    <mergeCell ref="T40:U40"/>
    <mergeCell ref="P41:U41"/>
    <mergeCell ref="W52:Y54"/>
    <mergeCell ref="R52:R54"/>
    <mergeCell ref="S52:U54"/>
    <mergeCell ref="G25:Y25"/>
    <mergeCell ref="B49:Y49"/>
    <mergeCell ref="B50:Y50"/>
    <mergeCell ref="B48:Y48"/>
    <mergeCell ref="V52:V54"/>
    <mergeCell ref="L52:Q52"/>
    <mergeCell ref="G52:I54"/>
    <mergeCell ref="C52:E54"/>
    <mergeCell ref="B52:B54"/>
    <mergeCell ref="F52:F54"/>
    <mergeCell ref="V43:Y43"/>
    <mergeCell ref="K27:Y27"/>
    <mergeCell ref="B25:F31"/>
    <mergeCell ref="B32:F33"/>
    <mergeCell ref="K26:Y26"/>
    <mergeCell ref="G27:J27"/>
    <mergeCell ref="G26:J26"/>
    <mergeCell ref="K31:Y31"/>
    <mergeCell ref="G30:J31"/>
    <mergeCell ref="G32:Y33"/>
    <mergeCell ref="I38:L39"/>
    <mergeCell ref="AA4:AC4"/>
    <mergeCell ref="G13:H13"/>
    <mergeCell ref="V10:Y11"/>
    <mergeCell ref="N7:R7"/>
    <mergeCell ref="AE5:AE6"/>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G12:H12"/>
    <mergeCell ref="T21:Y21"/>
    <mergeCell ref="G17:Y17"/>
    <mergeCell ref="G14:Y14"/>
    <mergeCell ref="G15:Y15"/>
    <mergeCell ref="G18:Y18"/>
    <mergeCell ref="K19:Y19"/>
    <mergeCell ref="G19:J19"/>
    <mergeCell ref="B4:Y4"/>
    <mergeCell ref="B7:F7"/>
    <mergeCell ref="B8:F8"/>
    <mergeCell ref="V12:Y13"/>
    <mergeCell ref="H7:L7"/>
    <mergeCell ref="I13:U13"/>
    <mergeCell ref="V8:Y8"/>
    <mergeCell ref="V9:Y9"/>
    <mergeCell ref="K21:L21"/>
    <mergeCell ref="G10:H10"/>
    <mergeCell ref="G9:H9"/>
    <mergeCell ref="B9:F10"/>
    <mergeCell ref="AC26:AC27"/>
    <mergeCell ref="AA26:AA27"/>
    <mergeCell ref="AB26:AB27"/>
    <mergeCell ref="M38:U38"/>
    <mergeCell ref="AG5:AG6"/>
    <mergeCell ref="K20:Y20"/>
    <mergeCell ref="M21:Q21"/>
    <mergeCell ref="R21:S21"/>
    <mergeCell ref="I12:U12"/>
    <mergeCell ref="AF5:AF6"/>
    <mergeCell ref="K22:L22"/>
    <mergeCell ref="I41:L41"/>
    <mergeCell ref="I44:L44"/>
    <mergeCell ref="M44:O44"/>
    <mergeCell ref="P44:U44"/>
    <mergeCell ref="V44:Y44"/>
    <mergeCell ref="V42:Y42"/>
    <mergeCell ref="V41:Y41"/>
    <mergeCell ref="B41:H44"/>
    <mergeCell ref="M28:Q28"/>
    <mergeCell ref="R28:S28"/>
    <mergeCell ref="T28:Y28"/>
    <mergeCell ref="K29:L29"/>
    <mergeCell ref="M29:Y29"/>
    <mergeCell ref="P42:U42"/>
    <mergeCell ref="P43:U43"/>
    <mergeCell ref="M39:O39"/>
    <mergeCell ref="M40:O40"/>
    <mergeCell ref="M41:O41"/>
  </mergeCells>
  <phoneticPr fontId="5"/>
  <conditionalFormatting sqref="M41:M44 P41:P44">
    <cfRule type="expression" dxfId="0" priority="1">
      <formula>$I41=""</formula>
    </cfRule>
  </conditionalFormatting>
  <dataValidations count="8">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T7:Y7 H7:L7 N7:R7" xr:uid="{85E4496E-CA00-4FD2-8534-FE52902455C3}">
      <formula1>$AE$7:$AE$27</formula1>
    </dataValidation>
    <dataValidation type="list" allowBlank="1" showInputMessage="1" showErrorMessage="1" sqref="I41:L41" xr:uid="{82B87DDC-6BE7-40BA-9CB7-271314DC0D36}">
      <formula1>$Z$41:$AA$41</formula1>
    </dataValidation>
    <dataValidation type="list" allowBlank="1" showInputMessage="1" showErrorMessage="1" sqref="I42:L42" xr:uid="{4AC6623D-40D8-4830-A6D9-14EBC0A4864D}">
      <formula1>$Z$42:$AA$42</formula1>
    </dataValidation>
    <dataValidation type="list" allowBlank="1" showInputMessage="1" showErrorMessage="1" sqref="I44:L44" xr:uid="{880DD180-0F86-47AD-A685-1C7AD39224E1}">
      <formula1>$Z$44:$AA$44</formula1>
    </dataValidation>
    <dataValidation type="list" allowBlank="1" showInputMessage="1" showErrorMessage="1" sqref="I43:L43" xr:uid="{4D957CCD-FC72-42A0-A0D3-83BA73B14BC3}">
      <formula1>$Z$43:$AA$43</formula1>
    </dataValidation>
  </dataValidations>
  <printOptions horizontalCentered="1" verticalCentered="1"/>
  <pageMargins left="0.78740157480314965" right="0.19685039370078741" top="0.19685039370078741" bottom="0.19685039370078741" header="3.937007874015748E-2" footer="3.937007874015748E-2"/>
  <pageSetup paperSize="9" scale="88"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M8"/>
  <sheetViews>
    <sheetView showGridLines="0" zoomScaleNormal="100" workbookViewId="0">
      <selection activeCell="BL8" sqref="A8:BL8"/>
    </sheetView>
  </sheetViews>
  <sheetFormatPr defaultColWidth="7.625" defaultRowHeight="18.75" x14ac:dyDescent="0.4"/>
  <cols>
    <col min="2" max="5" width="2.625" customWidth="1"/>
  </cols>
  <sheetData>
    <row r="1" spans="1:65" x14ac:dyDescent="0.4">
      <c r="A1" s="16" t="str">
        <f>試験所間比較・技能試験申込書!$G$6</f>
        <v>2025年度 EMC技能試験　放射エミッション測定（1GHz-6GHz）</v>
      </c>
    </row>
    <row r="2" spans="1:65" x14ac:dyDescent="0.4">
      <c r="A2" s="58" t="s">
        <v>96</v>
      </c>
      <c r="G2" s="56"/>
    </row>
    <row r="3" spans="1:65" x14ac:dyDescent="0.4">
      <c r="G3" s="57"/>
    </row>
    <row r="4" spans="1:65" x14ac:dyDescent="0.4">
      <c r="G4" s="57"/>
    </row>
    <row r="5" spans="1:65" x14ac:dyDescent="0.4">
      <c r="G5" s="57"/>
    </row>
    <row r="6" spans="1:65" x14ac:dyDescent="0.4">
      <c r="R6" s="113" t="s">
        <v>133</v>
      </c>
      <c r="S6" s="114"/>
      <c r="T6" s="115"/>
      <c r="U6" s="112"/>
      <c r="V6" s="385" t="s">
        <v>115</v>
      </c>
      <c r="W6" s="385"/>
      <c r="X6" s="385"/>
      <c r="Y6" s="385"/>
      <c r="Z6" s="385"/>
      <c r="AA6" s="386"/>
      <c r="AB6" s="384" t="s">
        <v>107</v>
      </c>
      <c r="AC6" s="385"/>
      <c r="AD6" s="385"/>
      <c r="AE6" s="385"/>
      <c r="AF6" s="385"/>
      <c r="AG6" s="385"/>
      <c r="AH6" s="386"/>
      <c r="BE6" s="384" t="s">
        <v>101</v>
      </c>
      <c r="BF6" s="385"/>
      <c r="BG6" s="385"/>
      <c r="BH6" s="385"/>
      <c r="BI6" s="385"/>
      <c r="BJ6" s="385"/>
      <c r="BK6" s="386"/>
      <c r="BL6" s="82"/>
    </row>
    <row r="7" spans="1:65" x14ac:dyDescent="0.4">
      <c r="A7" s="109" t="s">
        <v>131</v>
      </c>
      <c r="B7" s="109" t="s">
        <v>139</v>
      </c>
      <c r="C7" s="109" t="s">
        <v>140</v>
      </c>
      <c r="D7" s="109" t="s">
        <v>145</v>
      </c>
      <c r="E7" s="109" t="s">
        <v>146</v>
      </c>
      <c r="F7" s="110" t="s">
        <v>24</v>
      </c>
      <c r="G7" s="110" t="s">
        <v>25</v>
      </c>
      <c r="H7" s="110" t="s">
        <v>26</v>
      </c>
      <c r="I7" s="110" t="s">
        <v>179</v>
      </c>
      <c r="J7" s="110" t="s">
        <v>183</v>
      </c>
      <c r="K7" s="110" t="s">
        <v>180</v>
      </c>
      <c r="L7" s="110" t="s">
        <v>184</v>
      </c>
      <c r="M7" s="110" t="s">
        <v>181</v>
      </c>
      <c r="N7" s="110" t="s">
        <v>185</v>
      </c>
      <c r="O7" s="110" t="s">
        <v>182</v>
      </c>
      <c r="P7" s="110" t="s">
        <v>186</v>
      </c>
      <c r="Q7" s="110" t="s">
        <v>38</v>
      </c>
      <c r="R7" s="110" t="s">
        <v>27</v>
      </c>
      <c r="S7" s="110" t="s">
        <v>112</v>
      </c>
      <c r="T7" s="110" t="s">
        <v>113</v>
      </c>
      <c r="U7" s="110" t="s">
        <v>114</v>
      </c>
      <c r="V7" s="110" t="s">
        <v>112</v>
      </c>
      <c r="W7" s="111" t="s">
        <v>28</v>
      </c>
      <c r="X7" s="111" t="s">
        <v>113</v>
      </c>
      <c r="Y7" s="111" t="s">
        <v>114</v>
      </c>
      <c r="Z7" s="110" t="s">
        <v>116</v>
      </c>
      <c r="AA7" s="110" t="s">
        <v>29</v>
      </c>
      <c r="AB7" s="110" t="s">
        <v>102</v>
      </c>
      <c r="AC7" s="110" t="s">
        <v>103</v>
      </c>
      <c r="AD7" s="110" t="s">
        <v>108</v>
      </c>
      <c r="AE7" s="110" t="s">
        <v>104</v>
      </c>
      <c r="AF7" s="110" t="s">
        <v>109</v>
      </c>
      <c r="AG7" s="110" t="s">
        <v>110</v>
      </c>
      <c r="AH7" s="110" t="s">
        <v>111</v>
      </c>
      <c r="AI7" s="110" t="s">
        <v>118</v>
      </c>
      <c r="AJ7" s="110" t="s">
        <v>119</v>
      </c>
      <c r="AK7" s="110" t="s">
        <v>120</v>
      </c>
      <c r="AL7" s="110" t="s">
        <v>121</v>
      </c>
      <c r="AM7" s="110" t="s">
        <v>122</v>
      </c>
      <c r="AN7" s="110" t="s">
        <v>123</v>
      </c>
      <c r="AO7" s="110" t="s">
        <v>124</v>
      </c>
      <c r="AP7" s="110" t="s">
        <v>125</v>
      </c>
      <c r="AQ7" s="110" t="s">
        <v>126</v>
      </c>
      <c r="AR7" s="110" t="s">
        <v>127</v>
      </c>
      <c r="AS7" s="110" t="s">
        <v>134</v>
      </c>
      <c r="AT7" s="110" t="s">
        <v>135</v>
      </c>
      <c r="AU7" s="110" t="s">
        <v>136</v>
      </c>
      <c r="AV7" s="110" t="s">
        <v>128</v>
      </c>
      <c r="AW7" s="110" t="s">
        <v>129</v>
      </c>
      <c r="AX7" s="110" t="s">
        <v>195</v>
      </c>
      <c r="AY7" s="110" t="s">
        <v>196</v>
      </c>
      <c r="AZ7" s="110" t="s">
        <v>197</v>
      </c>
      <c r="BA7" s="110" t="s">
        <v>198</v>
      </c>
      <c r="BB7" s="110" t="s">
        <v>199</v>
      </c>
      <c r="BC7" s="110" t="s">
        <v>138</v>
      </c>
      <c r="BD7" s="110" t="s">
        <v>143</v>
      </c>
      <c r="BE7" s="110" t="s">
        <v>117</v>
      </c>
      <c r="BF7" s="110" t="s">
        <v>103</v>
      </c>
      <c r="BG7" s="110" t="s">
        <v>108</v>
      </c>
      <c r="BH7" s="110" t="s">
        <v>104</v>
      </c>
      <c r="BI7" s="110" t="s">
        <v>105</v>
      </c>
      <c r="BJ7" s="110" t="s">
        <v>106</v>
      </c>
      <c r="BK7" s="110" t="s">
        <v>29</v>
      </c>
      <c r="BL7" s="110" t="s">
        <v>30</v>
      </c>
      <c r="BM7" s="17"/>
    </row>
    <row r="8" spans="1:65" s="102" customFormat="1" ht="24" customHeight="1" x14ac:dyDescent="0.4">
      <c r="A8" s="108">
        <f>試験所間比較・技能試験申込書!AC54</f>
        <v>0</v>
      </c>
      <c r="B8" s="97"/>
      <c r="C8" s="97"/>
      <c r="D8" s="97"/>
      <c r="E8" s="97"/>
      <c r="F8" s="98" t="str">
        <f>IF(ISBLANK(試験所間比較・技能試験申込書!$H$7),"",試験所間比較・技能試験申込書!$H$7)</f>
        <v/>
      </c>
      <c r="G8" s="97" t="str">
        <f>IF(ISBLANK(試験所間比較・技能試験申込書!$N$7),"",試験所間比較・技能試験申込書!$N$7)</f>
        <v/>
      </c>
      <c r="H8" s="97" t="str">
        <f>IF(ISBLANK(試験所間比較・技能試験申込書!$T$7),"",試験所間比較・技能試験申込書!$T$7)</f>
        <v/>
      </c>
      <c r="I8" s="117" t="str">
        <f>IF(ISBLANK(試験所間比較・技能試験申込書!M41),"",試験所間比較・技能試験申込書!M41)</f>
        <v/>
      </c>
      <c r="J8" s="117" t="str">
        <f>IF(ISBLANK(試験所間比較・技能試験申込書!P41),"",試験所間比較・技能試験申込書!P41)</f>
        <v/>
      </c>
      <c r="K8" s="117" t="str">
        <f>IF(ISBLANK(試験所間比較・技能試験申込書!M42),"",試験所間比較・技能試験申込書!M42)</f>
        <v/>
      </c>
      <c r="L8" s="117" t="str">
        <f>IF(ISBLANK(試験所間比較・技能試験申込書!P42),"",試験所間比較・技能試験申込書!P42)</f>
        <v/>
      </c>
      <c r="M8" s="117" t="str">
        <f>IF(ISBLANK(試験所間比較・技能試験申込書!M43),"",試験所間比較・技能試験申込書!M43)</f>
        <v/>
      </c>
      <c r="N8" s="117" t="str">
        <f>IF(ISBLANK(試験所間比較・技能試験申込書!P43),"",試験所間比較・技能試験申込書!P43)</f>
        <v/>
      </c>
      <c r="O8" s="117" t="str">
        <f>IF(ISBLANK(試験所間比較・技能試験申込書!M44),"",試験所間比較・技能試験申込書!M44)</f>
        <v/>
      </c>
      <c r="P8" s="117" t="str">
        <f>IF(ISBLANK(試験所間比較・技能試験申込書!P44),"",試験所間比較・技能試験申込書!P44)</f>
        <v/>
      </c>
      <c r="Q8" s="97" t="str">
        <f>試験所間比較・技能試験申込書!$AB$11</f>
        <v/>
      </c>
      <c r="R8" s="97" t="str">
        <f>IF(ISBLANK(試験所間比較・技能試験申込書!$G$8),"",試験所間比較・技能試験申込書!$G$8)</f>
        <v/>
      </c>
      <c r="S8" s="97" t="str">
        <f>IF(ISBLANK(試験所間比較・技能試験申込書!$I$9),"",試験所間比較・技能試験申込書!$I$9)</f>
        <v/>
      </c>
      <c r="T8" s="97" t="str">
        <f>IF(ISBLANK(試験所間比較・技能試験申込書!$I$10),"",試験所間比較・技能試験申込書!$I$10)</f>
        <v/>
      </c>
      <c r="U8" s="97" t="str">
        <f>IF(ISBLANK(試験所間比較・技能試験申込書!$P$9),"",試験所間比較・技能試験申込書!$P$9)</f>
        <v/>
      </c>
      <c r="V8" s="97" t="str">
        <f>IF(ISBLANK(試験所間比較・技能試験申込書!$I$11),"",試験所間比較・技能試験申込書!$I$11)</f>
        <v/>
      </c>
      <c r="W8" s="99" t="str">
        <f>IF(ISBLANK(試験所間比較・技能試験申込書!$I$12),"",試験所間比較・技能試験申込書!$I$12)</f>
        <v/>
      </c>
      <c r="X8" s="99" t="str">
        <f>IF(ISBLANK(試験所間比較・技能試験申込書!$I$13),"",試験所間比較・技能試験申込書!$I$13)</f>
        <v/>
      </c>
      <c r="Y8" s="99" t="str">
        <f>IF(ISBLANK(試験所間比較・技能試験申込書!$P$11),"",試験所間比較・技能試験申込書!$P$11)</f>
        <v/>
      </c>
      <c r="Z8" s="97" t="str">
        <f>IF(ISBLANK(試験所間比較・技能試験申込書!$H$16),"",試験所間比較・技能試験申込書!$H$16)</f>
        <v/>
      </c>
      <c r="AA8" s="97" t="str">
        <f>IF(ISBLANK(試験所間比較・技能試験申込書!$G$17),"",試験所間比較・技能試験申込書!$G$17)</f>
        <v/>
      </c>
      <c r="AB8" s="97">
        <f>IF(試験所間比較・技能試験申込書!$K$19="",試験所間比較・技能試験申込書!G8,試験所間比較・技能試験申込書!K19)</f>
        <v>0</v>
      </c>
      <c r="AC8" s="97">
        <f>IF(試験所間比較・技能試験申込書!$K$20="",試験所間比較・技能試験申込書!I12,試験所間比較・技能試験申込書!K20)</f>
        <v>0</v>
      </c>
      <c r="AD8" s="97">
        <f>IF(試験所間比較・技能試験申込書!$M$21="",試験所間比較・技能試験申込書!I11,試験所間比較・技能試験申込書!M21)</f>
        <v>0</v>
      </c>
      <c r="AE8" s="97">
        <f>IF(試験所間比較・技能試験申込書!$M$22="",試験所間比較・技能試験申込書!I13,試験所間比較・技能試験申込書!M22)</f>
        <v>0</v>
      </c>
      <c r="AF8" s="97">
        <f>IF(試験所間比較・技能試験申込書!$T$21="",試験所間比較・技能試験申込書!P11,試験所間比較・技能試験申込書!T21)</f>
        <v>0</v>
      </c>
      <c r="AG8" s="97">
        <f>IF(試験所間比較・技能試験申込書!$L$23="",試験所間比較・技能試験申込書!H16,試験所間比較・技能試験申込書!L23)</f>
        <v>0</v>
      </c>
      <c r="AH8" s="97">
        <f>IF(試験所間比較・技能試験申込書!$K$24="",試験所間比較・技能試験申込書!G17,試験所間比較・技能試験申込書!K24)</f>
        <v>0</v>
      </c>
      <c r="AI8" s="100" t="str">
        <f>IF(ISBLANK(試験所間比較・技能試験申込書!I41),"",試験所間比較・技能試験申込書!B41)</f>
        <v/>
      </c>
      <c r="AJ8" s="100" t="str">
        <f>IF(ISBLANK(試験所間比較・技能試験申込書!V41),"",試験所間比較・技能試験申込書!V41)</f>
        <v/>
      </c>
      <c r="AK8" s="100" t="str">
        <f>IF(ISBLANK(試験所間比較・技能試験申込書!I41),"",COUNTA(試験所間比較・技能試験申込書!I41))</f>
        <v/>
      </c>
      <c r="AL8" s="100"/>
      <c r="AM8" s="100" t="str">
        <f>IF(ISBLANK(AJ$8),"",AJ8)</f>
        <v/>
      </c>
      <c r="AN8" s="100" t="str">
        <f>IF(ISBLANK(試験所間比較・技能試験申込書!I42),"",$A$2)</f>
        <v/>
      </c>
      <c r="AO8" s="100" t="str">
        <f>IF(ISBLANK(試験所間比較・技能試験申込書!V42),"",試験所間比較・技能試験申込書!V42)</f>
        <v/>
      </c>
      <c r="AP8" s="100" t="str">
        <f>IF(ISBLANK(試験所間比較・技能試験申込書!I42),"",COUNTA(試験所間比較・技能試験申込書!I42))</f>
        <v/>
      </c>
      <c r="AQ8" s="100"/>
      <c r="AR8" s="100" t="str">
        <f>IF(ISBLANK(AO8),"",AO$8)</f>
        <v/>
      </c>
      <c r="AS8" s="100" t="str">
        <f>IF(ISBLANK(試験所間比較・技能試験申込書!I43),"",$A$2)</f>
        <v/>
      </c>
      <c r="AT8" s="100" t="str">
        <f>IF(ISBLANK(試験所間比較・技能試験申込書!V43),"",試験所間比較・技能試験申込書!V43)</f>
        <v/>
      </c>
      <c r="AU8" s="100" t="str">
        <f>IF(ISBLANK(試験所間比較・技能試験申込書!I43),"",COUNTA(試験所間比較・技能試験申込書!I43))</f>
        <v/>
      </c>
      <c r="AV8" s="100"/>
      <c r="AW8" s="100" t="str">
        <f>IF(ISBLANK(AT8),"",AT$8)</f>
        <v/>
      </c>
      <c r="AX8" s="100" t="str">
        <f>IF(ISBLANK(試験所間比較・技能試験申込書!I44),"",$A$2)</f>
        <v/>
      </c>
      <c r="AY8" s="100" t="str">
        <f>IF(ISBLANK(試験所間比較・技能試験申込書!V44),"",試験所間比較・技能試験申込書!V44)</f>
        <v/>
      </c>
      <c r="AZ8" s="100" t="str">
        <f>IF(ISBLANK(試験所間比較・技能試験申込書!I44),"",COUNTA(試験所間比較・技能試験申込書!I44))</f>
        <v/>
      </c>
      <c r="BA8" s="100"/>
      <c r="BB8" s="100" t="str">
        <f>IF(ISBLANK(AY8),"",AY$8)</f>
        <v/>
      </c>
      <c r="BC8" s="100">
        <f>試験所間比較・技能試験申込書!V45</f>
        <v>0</v>
      </c>
      <c r="BD8" s="100">
        <f>試験所間比較・技能試験申込書!V46</f>
        <v>0</v>
      </c>
      <c r="BE8" s="97">
        <f>IF(試験所間比較・技能試験申込書!K26="",試験所間比較・技能試験申込書!G8,試験所間比較・技能試験申込書!K26)</f>
        <v>0</v>
      </c>
      <c r="BF8" s="97">
        <f>IF(試験所間比較・技能試験申込書!K27="",試験所間比較・技能試験申込書!I12,試験所間比較・技能試験申込書!K27)</f>
        <v>0</v>
      </c>
      <c r="BG8" s="97">
        <f>IF(試験所間比較・技能試験申込書!M28="",試験所間比較・技能試験申込書!I11,試験所間比較・技能試験申込書!M28)</f>
        <v>0</v>
      </c>
      <c r="BH8" s="97">
        <f>IF(試験所間比較・技能試験申込書!M29="",試験所間比較・技能試験申込書!I13,試験所間比較・技能試験申込書!M29)</f>
        <v>0</v>
      </c>
      <c r="BI8" s="97">
        <f>IF(試験所間比較・技能試験申込書!T28="",試験所間比較・技能試験申込書!P11,試験所間比較・技能試験申込書!T28)</f>
        <v>0</v>
      </c>
      <c r="BJ8" s="97">
        <f>IF(試験所間比較・技能試験申込書!$L$30="",試験所間比較・技能試験申込書!H16,試験所間比較・技能試験申込書!L30)</f>
        <v>0</v>
      </c>
      <c r="BK8" s="97">
        <f>IF(試験所間比較・技能試験申込書!$K$31="",試験所間比較・技能試験申込書!G17,試験所間比較・技能試験申込書!K31)</f>
        <v>0</v>
      </c>
      <c r="BL8" s="97" t="str">
        <f>IF(ISBLANK(試験所間比較・技能試験申込書!$G$32),"",試験所間比較・技能試験申込書!$G$32)</f>
        <v/>
      </c>
      <c r="BM8" s="101" t="s">
        <v>31</v>
      </c>
    </row>
  </sheetData>
  <mergeCells count="3">
    <mergeCell ref="BE6:BK6"/>
    <mergeCell ref="AB6:AH6"/>
    <mergeCell ref="V6:AA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松山 麻衣</cp:lastModifiedBy>
  <cp:lastPrinted>2025-01-30T04:21:46Z</cp:lastPrinted>
  <dcterms:created xsi:type="dcterms:W3CDTF">2021-04-08T02:38:03Z</dcterms:created>
  <dcterms:modified xsi:type="dcterms:W3CDTF">2025-02-03T04:53:08Z</dcterms:modified>
</cp:coreProperties>
</file>